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-390" windowWidth="15135" windowHeight="9285" firstSheet="1" activeTab="8"/>
  </bookViews>
  <sheets>
    <sheet name="Notes" sheetId="5" r:id="rId1"/>
    <sheet name="Pro &amp; Pro Group" sheetId="6" r:id="rId2"/>
    <sheet name="Public Group 1%" sheetId="7" r:id="rId3"/>
    <sheet name="Public 5%" sheetId="13" r:id="rId4"/>
    <sheet name="locked-in shares" sheetId="8" r:id="rId5"/>
    <sheet name="DRDetails" sheetId="9" r:id="rId6"/>
    <sheet name="DRHolding" sheetId="10" r:id="rId7"/>
    <sheet name="30-06-2012" sheetId="11" r:id="rId8"/>
    <sheet name="(I)(a)" sheetId="12" r:id="rId9"/>
    <sheet name="Sheet1" sheetId="14" r:id="rId10"/>
  </sheets>
  <externalReferences>
    <externalReference r:id="rId11"/>
  </externalReferences>
  <definedNames>
    <definedName name="_xlnm._FilterDatabase" localSheetId="1" hidden="1">'Pro &amp; Pro Group'!$A$42:$D$83</definedName>
  </definedNames>
  <calcPr calcId="124519"/>
</workbook>
</file>

<file path=xl/calcChain.xml><?xml version="1.0" encoding="utf-8"?>
<calcChain xmlns="http://schemas.openxmlformats.org/spreadsheetml/2006/main">
  <c r="D9" i="7"/>
  <c r="D10"/>
  <c r="D10" i="12"/>
  <c r="D11" s="1"/>
  <c r="C11"/>
  <c r="B11"/>
  <c r="C83" i="6" l="1"/>
  <c r="D83" s="1"/>
  <c r="D7" i="7"/>
  <c r="C12"/>
  <c r="D12" s="1"/>
  <c r="D11"/>
  <c r="C7" i="8"/>
  <c r="D6"/>
  <c r="D8" i="7"/>
  <c r="D43" i="6"/>
  <c r="D44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42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7"/>
  <c r="D23" i="11"/>
  <c r="D33"/>
  <c r="D51"/>
  <c r="D63"/>
  <c r="D65" s="1"/>
  <c r="G54"/>
  <c r="G56"/>
  <c r="G57"/>
  <c r="G59"/>
  <c r="G60"/>
  <c r="G61"/>
  <c r="E23"/>
  <c r="E33"/>
  <c r="E51"/>
  <c r="E63"/>
  <c r="C23"/>
  <c r="C33"/>
  <c r="C51"/>
  <c r="C63"/>
  <c r="F54"/>
  <c r="F56"/>
  <c r="F57"/>
  <c r="F59"/>
  <c r="F60"/>
  <c r="F61"/>
  <c r="G14"/>
  <c r="F14"/>
  <c r="D7" i="8"/>
  <c r="D8" i="9"/>
  <c r="C8"/>
  <c r="E7"/>
  <c r="E8" s="1"/>
  <c r="D8" i="10"/>
  <c r="E7"/>
  <c r="E8" s="1"/>
  <c r="E65" i="11" l="1"/>
  <c r="E35"/>
  <c r="D35"/>
  <c r="D67" s="1"/>
  <c r="F35" s="1"/>
  <c r="C35"/>
  <c r="C65"/>
  <c r="G63"/>
  <c r="F63"/>
  <c r="E67" l="1"/>
  <c r="E71" s="1"/>
  <c r="C67"/>
  <c r="C71" s="1"/>
  <c r="F40"/>
  <c r="F44"/>
  <c r="F48"/>
  <c r="F29"/>
  <c r="F18"/>
  <c r="F41"/>
  <c r="F45"/>
  <c r="F49"/>
  <c r="F28"/>
  <c r="F17"/>
  <c r="D71"/>
  <c r="G42" s="1"/>
  <c r="F42"/>
  <c r="F46"/>
  <c r="F27"/>
  <c r="F16"/>
  <c r="F43"/>
  <c r="F47"/>
  <c r="F26"/>
  <c r="F15"/>
  <c r="G18" l="1"/>
  <c r="G29"/>
  <c r="G40"/>
  <c r="F23"/>
  <c r="F51"/>
  <c r="F65" s="1"/>
  <c r="F67" s="1"/>
  <c r="G45"/>
  <c r="G48"/>
  <c r="G17"/>
  <c r="G49"/>
  <c r="G41"/>
  <c r="G28"/>
  <c r="G44"/>
  <c r="G15"/>
  <c r="G27"/>
  <c r="G47"/>
  <c r="G43"/>
  <c r="G35"/>
  <c r="G16"/>
  <c r="G26"/>
  <c r="G46"/>
  <c r="F33"/>
  <c r="G23" l="1"/>
  <c r="G51"/>
  <c r="G65" s="1"/>
  <c r="G67" s="1"/>
  <c r="G71" s="1"/>
  <c r="G33"/>
</calcChain>
</file>

<file path=xl/sharedStrings.xml><?xml version="1.0" encoding="utf-8"?>
<sst xmlns="http://schemas.openxmlformats.org/spreadsheetml/2006/main" count="293" uniqueCount="224">
  <si>
    <t>Name of the Company :</t>
  </si>
  <si>
    <t>Scrip Code :</t>
  </si>
  <si>
    <t>Number of shares held in dematerialized form</t>
  </si>
  <si>
    <t>Total shareholding as a percentage of total number of shares</t>
  </si>
  <si>
    <t>As a percentage of (A+B+C)</t>
  </si>
  <si>
    <t>(A)</t>
  </si>
  <si>
    <t xml:space="preserve"> </t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</si>
  <si>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</si>
  <si>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</si>
  <si>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</si>
  <si>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</si>
  <si>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</si>
  <si>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</si>
  <si>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</si>
  <si>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</si>
  <si>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</si>
  <si>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</si>
  <si>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</si>
  <si>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</si>
  <si>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</si>
  <si>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</si>
  <si>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</si>
  <si>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</si>
  <si>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</si>
  <si>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</si>
  <si>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</si>
  <si>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</si>
  <si>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</si>
  <si>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d-i</t>
  </si>
  <si>
    <t>d-ii</t>
  </si>
  <si>
    <t>Sub Total(A)(2)</t>
  </si>
  <si>
    <t>(B)</t>
  </si>
  <si>
    <t>Public shareholding</t>
  </si>
  <si>
    <t>Mutual  Funds/ UTI</t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</si>
  <si>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</si>
  <si>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</si>
  <si>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</si>
  <si>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</si>
  <si>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</si>
  <si>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</si>
  <si>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</si>
  <si>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</si>
  <si>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Any Other (specify)</t>
  </si>
  <si>
    <t>(h-i)</t>
  </si>
  <si>
    <t>(h-ii)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</si>
  <si>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</si>
  <si>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</si>
  <si>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</si>
  <si>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</si>
  <si>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</si>
  <si>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</si>
  <si>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</si>
  <si>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</si>
  <si>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(c-i)</t>
  </si>
  <si>
    <t>Clearing Member</t>
  </si>
  <si>
    <t>(c-ii)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</si>
  <si>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</si>
  <si>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</si>
  <si>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</si>
  <si>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</si>
  <si>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</si>
  <si>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>GRAND TOTAL (A)+(B)+(C)</t>
  </si>
  <si>
    <t>Sr.No</t>
  </si>
  <si>
    <t>Notes</t>
  </si>
  <si>
    <t>NIL</t>
  </si>
  <si>
    <t>(I)(b)</t>
  </si>
  <si>
    <t xml:space="preserve">Statement showing Shareholding of persons belonging to the category </t>
  </si>
  <si>
    <t>“Promoter and Promoter Group”</t>
  </si>
  <si>
    <t>Sr. No.</t>
  </si>
  <si>
    <t>Name of the shareholder</t>
  </si>
  <si>
    <t>Number of shares</t>
  </si>
  <si>
    <t>Shares as a percentage of total number of shares {i.e., Grand Total (A)+(B)+(C) indicated in Statement at para (I)(a) above}</t>
  </si>
  <si>
    <t>Ambaben I Patel</t>
  </si>
  <si>
    <t>Ambalal B Patel</t>
  </si>
  <si>
    <t>Amritbhai C Patel</t>
  </si>
  <si>
    <t>Amritkumar C Patel</t>
  </si>
  <si>
    <t>Anandiben D Patel</t>
  </si>
  <si>
    <t xml:space="preserve">Arvind J Patel </t>
  </si>
  <si>
    <t>Ashaben N Patel</t>
  </si>
  <si>
    <t>Ashishbhai J Patel</t>
  </si>
  <si>
    <t>Babubhai A Patel</t>
  </si>
  <si>
    <t>Babubhai Patel</t>
  </si>
  <si>
    <t>Bharat M Patel</t>
  </si>
  <si>
    <t>Bharatkumar M Patel</t>
  </si>
  <si>
    <t>Bhikhabhai M Patel</t>
  </si>
  <si>
    <t>Bhogilal A Patel</t>
  </si>
  <si>
    <t>Bhupendra A Patel</t>
  </si>
  <si>
    <t>Bipin H Dhorajiya</t>
  </si>
  <si>
    <t>Chandubhai M Patel</t>
  </si>
  <si>
    <t>Chandubhai P Patel</t>
  </si>
  <si>
    <t>Chhanalal I Patel</t>
  </si>
  <si>
    <t>Dahayabhai S Patel</t>
  </si>
  <si>
    <t>Dasharatbhai Patel</t>
  </si>
  <si>
    <t>Davinkumar I Patel</t>
  </si>
  <si>
    <t>Harishrishna Dahtabhai Amin</t>
  </si>
  <si>
    <t>Harsadbhai I Patel</t>
  </si>
  <si>
    <t>Indravadan A Patel</t>
  </si>
  <si>
    <t>Jayantibhai I Patel</t>
  </si>
  <si>
    <t>Jayesh C Patel</t>
  </si>
  <si>
    <t>Jijibhai Barad</t>
  </si>
  <si>
    <t>Jyotsnaben A Patel</t>
  </si>
  <si>
    <t>Kanubhai N Upadhyay</t>
  </si>
  <si>
    <t>Kartarkrishna Sakhirchand</t>
  </si>
  <si>
    <t>Kirtan K Patel</t>
  </si>
  <si>
    <t>Kokilaben M Patel</t>
  </si>
  <si>
    <t>Kumarbhai M Shah</t>
  </si>
  <si>
    <t>Kumudben I Patel</t>
  </si>
  <si>
    <t>Kundunben I Patel</t>
  </si>
  <si>
    <t>Lalit H Mehta</t>
  </si>
  <si>
    <t>Laxmanbhai B Patel</t>
  </si>
  <si>
    <t>Laxmandas K Patel</t>
  </si>
  <si>
    <t>Madhuben A Patel</t>
  </si>
  <si>
    <t>Mahendrabhai R Sadaria</t>
  </si>
  <si>
    <t>Manguben Virambhai Patel</t>
  </si>
  <si>
    <t>Manilal Gopaldas Patel</t>
  </si>
  <si>
    <t>Narendra P Thakkar</t>
  </si>
  <si>
    <t>Naresh H Mehta</t>
  </si>
  <si>
    <t>Natubhai Bhagwandas Patel</t>
  </si>
  <si>
    <t>Nirupaben B Patel</t>
  </si>
  <si>
    <t>Nitin I Patel</t>
  </si>
  <si>
    <t>Padmaben V Patel</t>
  </si>
  <si>
    <t>Palakben S Patel</t>
  </si>
  <si>
    <t>Piyushbhai K Patel</t>
  </si>
  <si>
    <t>Popatlal B Patel</t>
  </si>
  <si>
    <t>Pratikkumar K Shah</t>
  </si>
  <si>
    <t>Radhaben A Patel</t>
  </si>
  <si>
    <t>Raiben Ramdas Patel</t>
  </si>
  <si>
    <t>Rajendrakumar D Patel</t>
  </si>
  <si>
    <t>Rajeshkumar P Patel</t>
  </si>
  <si>
    <t>Ramraj H Mehta</t>
  </si>
  <si>
    <t>Sangita Rohitbhai Patel</t>
  </si>
  <si>
    <t>Satish I Patel</t>
  </si>
  <si>
    <t>Shakriben K Patel</t>
  </si>
  <si>
    <t>Shreshchandra B Patel</t>
  </si>
  <si>
    <t>Sunil Kantilal Shah</t>
  </si>
  <si>
    <t>Sunita S Midha</t>
  </si>
  <si>
    <t>Sureshkumar Midha</t>
  </si>
  <si>
    <t>Ushaben N Patel</t>
  </si>
  <si>
    <t>Vaghjibhai B Patel</t>
  </si>
  <si>
    <t>Vijay Jalu</t>
  </si>
  <si>
    <t>Vishnubhai K Patel</t>
  </si>
  <si>
    <t>TOTAL</t>
  </si>
  <si>
    <t>“Public” and holding more than 1% of the total number of shares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</si>
  <si>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</si>
  <si>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</si>
  <si>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</si>
  <si>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</si>
  <si>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</si>
  <si>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</si>
  <si>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</si>
  <si>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</si>
  <si>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</si>
  <si>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</si>
  <si>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</si>
  <si>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 xml:space="preserve">Statement showing Holding of Depository Receipts (DRs), where underlying </t>
  </si>
  <si>
    <t xml:space="preserve">shares are in excess of 1% of the total number of shares </t>
  </si>
  <si>
    <t>Name of the DR Holder</t>
  </si>
  <si>
    <t xml:space="preserve">Number of shares
 underlying outstanding  DRs </t>
  </si>
  <si>
    <t>Anita R Agrawal</t>
  </si>
  <si>
    <t>SUPER CROP SAFE LTD</t>
  </si>
  <si>
    <t>Cate-
gory 
code</t>
  </si>
  <si>
    <t>Category of Shareholder</t>
  </si>
  <si>
    <t>No. 
of 
Share
holders</t>
  </si>
  <si>
    <t>Total no 
of  shares</t>
  </si>
  <si>
    <t>Shares Pledged or otherwise encumbered</t>
  </si>
  <si>
    <t>No.
of
Shares</t>
  </si>
  <si>
    <t>As a 
percentage</t>
  </si>
  <si>
    <t>Total Shareholding of Promoter and Promoter Group (A)= (A)(1)+(A)(2)</t>
  </si>
  <si>
    <t>For, Super Crop Safe Ltd</t>
  </si>
  <si>
    <t>Managing Director</t>
  </si>
  <si>
    <t>Sr.
No.</t>
  </si>
  <si>
    <t>Ishwarbhai Baldevdas Patel</t>
  </si>
  <si>
    <t>Sr. 
No.</t>
  </si>
  <si>
    <t>(c-iii)</t>
  </si>
  <si>
    <t>NRI Member (Non Repat)</t>
  </si>
  <si>
    <t>NRI Member (Repat)</t>
  </si>
  <si>
    <t>Shaileshbhai K Patel</t>
  </si>
  <si>
    <t>Statement Showing Shareholding Pattern after allottment of shares on Preferential Basis</t>
  </si>
  <si>
    <t>BMA Wealth Creators Pvt Ltd</t>
  </si>
  <si>
    <t>Websmith India Pvt Ltd</t>
  </si>
  <si>
    <t>Chartered Motors Pvt Ltd</t>
  </si>
  <si>
    <r>
      <t>As a percentage of(A+B)</t>
    </r>
    <r>
      <rPr>
        <b/>
        <vertAlign val="superscript"/>
        <sz val="9"/>
        <color indexed="8"/>
        <rFont val="Book Antiqua"/>
        <family val="1"/>
      </rPr>
      <t>1</t>
    </r>
  </si>
  <si>
    <r>
      <t>Shareholding of Promoter and Promoter Group</t>
    </r>
    <r>
      <rPr>
        <b/>
        <vertAlign val="superscript"/>
        <sz val="11"/>
        <color indexed="8"/>
        <rFont val="Book Antiqua"/>
        <family val="1"/>
      </rPr>
      <t>2</t>
    </r>
  </si>
  <si>
    <r>
      <t xml:space="preserve">Financial Institutions </t>
    </r>
    <r>
      <rPr>
        <vertAlign val="superscript"/>
        <sz val="11"/>
        <color indexed="8"/>
        <rFont val="Book Antiqua"/>
        <family val="1"/>
      </rPr>
      <t xml:space="preserve">/ </t>
    </r>
    <r>
      <rPr>
        <sz val="11"/>
        <color indexed="8"/>
        <rFont val="Book Antiqua"/>
        <family val="1"/>
      </rPr>
      <t>Banks</t>
    </r>
  </si>
  <si>
    <t>Arihant Capital Marketing Ltd</t>
  </si>
  <si>
    <t>Partly paid-up shares:-</t>
  </si>
  <si>
    <t>No. of partly paid-up shares</t>
  </si>
  <si>
    <t>As a % of total no. of partly paid-up shares</t>
  </si>
  <si>
    <t>As a % of total no. of shares of the company</t>
  </si>
  <si>
    <t>Held by promoter/promoters group</t>
  </si>
  <si>
    <t>Held by public</t>
  </si>
  <si>
    <t>Total</t>
  </si>
  <si>
    <t>Outstanding convertible securities:-</t>
  </si>
  <si>
    <t>No. of outstanding securities</t>
  </si>
  <si>
    <t>As a % of total No. of outstanding convertible securities</t>
  </si>
  <si>
    <t>As a % of total no. of shares of the company, assuming full conversion of the convertible securities</t>
  </si>
  <si>
    <t>Held by promoter/promoter group</t>
  </si>
  <si>
    <t>Warrants:-</t>
  </si>
  <si>
    <t>No. of warrants</t>
  </si>
  <si>
    <t>As a % of total no. of warrants</t>
  </si>
  <si>
    <t>As a % of total no. of shares of the company, assuming full conversion of warrants</t>
  </si>
  <si>
    <t>Held by promoter/ promoter group</t>
  </si>
  <si>
    <t>Total paid-up capital of the company assuming full conversion of warrants and convertible securities</t>
  </si>
  <si>
    <t>(I)(a)</t>
  </si>
  <si>
    <t xml:space="preserve">Statement showing Shareholding Pattern </t>
  </si>
  <si>
    <t>(I)(c)(i)</t>
  </si>
  <si>
    <t>Name of the Shareholder</t>
  </si>
  <si>
    <t>Number of shares held</t>
  </si>
  <si>
    <t>Shares as percentage of total number of shares {i.e., Grand Total (A)+(B)+(C ) indicated in statement at para (I) (a) above}</t>
  </si>
  <si>
    <t>Details of warrants</t>
  </si>
  <si>
    <t>Details of convertible securities</t>
  </si>
  <si>
    <t>Total shares (including underlying shares assuming full conversion of warrants and convertible securities) as % of diluted shares capital</t>
  </si>
  <si>
    <t>Number of warrants held</t>
  </si>
  <si>
    <t>As a % total number of warrants of the same class</t>
  </si>
  <si>
    <t>Number of convertible securities held</t>
  </si>
  <si>
    <t>% w.r.t. total number of convertible securities of the same class</t>
  </si>
  <si>
    <t>(I)(c )(ii) Statement showing holding of securities (including shares, warrants, convertible securities) of persons (together with PAC) belonging to the category “Public” and holding more than 5% of the total number of shares of the company</t>
  </si>
  <si>
    <t>Nil</t>
  </si>
  <si>
    <r>
      <t xml:space="preserve">Name of the Company: </t>
    </r>
    <r>
      <rPr>
        <b/>
        <sz val="11"/>
        <rFont val="Book Antiqua"/>
        <family val="1"/>
      </rPr>
      <t>SUPER CROP SAFE LIMITED</t>
    </r>
  </si>
  <si>
    <r>
      <t xml:space="preserve">Scrip Code: </t>
    </r>
    <r>
      <rPr>
        <b/>
        <sz val="11"/>
        <rFont val="Book Antiqua"/>
        <family val="1"/>
      </rPr>
      <t>530883</t>
    </r>
    <r>
      <rPr>
        <sz val="11"/>
        <rFont val="Book Antiqua"/>
        <family val="1"/>
      </rPr>
      <t xml:space="preserve">, Name of the scrip: </t>
    </r>
    <r>
      <rPr>
        <b/>
        <sz val="11"/>
        <rFont val="Book Antiqua"/>
        <family val="1"/>
      </rPr>
      <t>SUCROSA</t>
    </r>
    <r>
      <rPr>
        <sz val="11"/>
        <rFont val="Book Antiqua"/>
        <family val="1"/>
      </rPr>
      <t xml:space="preserve">, class of security: </t>
    </r>
    <r>
      <rPr>
        <b/>
        <sz val="11"/>
        <rFont val="Book Antiqua"/>
        <family val="1"/>
      </rPr>
      <t>B2</t>
    </r>
  </si>
  <si>
    <r>
      <t xml:space="preserve">Quarter ended: </t>
    </r>
    <r>
      <rPr>
        <b/>
        <sz val="11"/>
        <rFont val="Book Antiqua"/>
        <family val="1"/>
      </rPr>
      <t>30/06/2012</t>
    </r>
  </si>
  <si>
    <t xml:space="preserve">Sr.
No </t>
  </si>
  <si>
    <t>Chartered Logistics Ltd</t>
  </si>
  <si>
    <t>Date : 05.07.2012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</si>
</sst>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8"/>
      <name val="Arial"/>
    </font>
    <font>
      <sz val="10"/>
      <color indexed="8"/>
      <name val="Book Antiqua"/>
      <family val="1"/>
    </font>
    <font>
      <b/>
      <sz val="11"/>
      <color indexed="8"/>
      <name val="Book Antiqua"/>
      <family val="1"/>
    </font>
    <font>
      <b/>
      <sz val="14"/>
      <color indexed="8"/>
      <name val="Book Antiqua"/>
      <family val="1"/>
    </font>
    <font>
      <sz val="11"/>
      <color indexed="8"/>
      <name val="Book Antiqua"/>
      <family val="1"/>
    </font>
    <font>
      <b/>
      <sz val="18"/>
      <name val="Book Antiqua"/>
      <family val="1"/>
    </font>
    <font>
      <sz val="10"/>
      <name val="Book Antiqua"/>
      <family val="1"/>
    </font>
    <font>
      <b/>
      <sz val="9"/>
      <color indexed="8"/>
      <name val="Book Antiqua"/>
      <family val="1"/>
    </font>
    <font>
      <b/>
      <sz val="10"/>
      <color indexed="8"/>
      <name val="Book Antiqua"/>
      <family val="1"/>
    </font>
    <font>
      <b/>
      <sz val="8"/>
      <color indexed="8"/>
      <name val="Book Antiqua"/>
      <family val="1"/>
    </font>
    <font>
      <b/>
      <sz val="12"/>
      <color indexed="8"/>
      <name val="Book Antiqua"/>
      <family val="1"/>
    </font>
    <font>
      <b/>
      <vertAlign val="superscript"/>
      <sz val="9"/>
      <color indexed="8"/>
      <name val="Book Antiqua"/>
      <family val="1"/>
    </font>
    <font>
      <b/>
      <vertAlign val="superscript"/>
      <sz val="11"/>
      <color indexed="8"/>
      <name val="Book Antiqua"/>
      <family val="1"/>
    </font>
    <font>
      <vertAlign val="superscript"/>
      <sz val="11"/>
      <color indexed="8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u/>
      <sz val="12"/>
      <name val="Book Antiqua"/>
      <family val="1"/>
    </font>
    <font>
      <sz val="12"/>
      <name val="Book Antiqua"/>
      <family val="1"/>
    </font>
    <font>
      <b/>
      <sz val="10"/>
      <name val="Book Antiqua"/>
      <family val="1"/>
    </font>
    <font>
      <sz val="11"/>
      <color theme="1"/>
      <name val="Book Antiqua"/>
      <family val="1"/>
    </font>
    <font>
      <b/>
      <u/>
      <sz val="11"/>
      <name val="Book Antiqua"/>
      <family val="1"/>
    </font>
    <font>
      <b/>
      <sz val="9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3">
    <xf numFmtId="0" fontId="0" fillId="0" borderId="0" xfId="0"/>
    <xf numFmtId="0" fontId="1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</xf>
    <xf numFmtId="2" fontId="10" fillId="2" borderId="22" xfId="0" applyNumberFormat="1" applyFont="1" applyFill="1" applyBorder="1" applyAlignment="1" applyProtection="1">
      <alignment horizontal="center" vertical="center" wrapText="1"/>
    </xf>
    <xf numFmtId="2" fontId="10" fillId="2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2" fontId="7" fillId="0" borderId="9" xfId="0" applyNumberFormat="1" applyFont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2" fontId="7" fillId="0" borderId="1" xfId="0" applyNumberFormat="1" applyFont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2" fontId="5" fillId="0" borderId="1" xfId="0" applyNumberFormat="1" applyFont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 vertical="center"/>
    </xf>
    <xf numFmtId="2" fontId="5" fillId="0" borderId="14" xfId="0" applyNumberFormat="1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2" fontId="5" fillId="0" borderId="0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</xf>
    <xf numFmtId="2" fontId="5" fillId="0" borderId="15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2" fontId="7" fillId="0" borderId="12" xfId="0" applyNumberFormat="1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164" fontId="7" fillId="0" borderId="12" xfId="0" applyNumberFormat="1" applyFont="1" applyBorder="1" applyAlignment="1" applyProtection="1">
      <alignment horizontal="center" vertical="center"/>
    </xf>
    <xf numFmtId="2" fontId="5" fillId="0" borderId="12" xfId="0" applyNumberFormat="1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  <xf numFmtId="0" fontId="17" fillId="0" borderId="9" xfId="0" applyFont="1" applyFill="1" applyBorder="1" applyAlignment="1">
      <alignment vertical="center"/>
    </xf>
    <xf numFmtId="0" fontId="17" fillId="0" borderId="9" xfId="0" applyFont="1" applyBorder="1" applyAlignment="1">
      <alignment vertical="center"/>
    </xf>
    <xf numFmtId="2" fontId="17" fillId="0" borderId="10" xfId="0" applyNumberFormat="1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2" fontId="17" fillId="0" borderId="12" xfId="0" applyNumberFormat="1" applyFont="1" applyBorder="1" applyAlignment="1" applyProtection="1">
      <alignment horizontal="center" vertical="center"/>
    </xf>
    <xf numFmtId="0" fontId="17" fillId="0" borderId="14" xfId="0" applyFont="1" applyFill="1" applyBorder="1" applyAlignment="1">
      <alignment vertical="center"/>
    </xf>
    <xf numFmtId="2" fontId="17" fillId="0" borderId="15" xfId="0" applyNumberFormat="1" applyFont="1" applyBorder="1" applyAlignment="1" applyProtection="1">
      <alignment horizontal="center" vertical="center"/>
    </xf>
    <xf numFmtId="0" fontId="18" fillId="0" borderId="33" xfId="0" applyFont="1" applyBorder="1" applyAlignment="1" applyProtection="1">
      <alignment horizontal="right" vertical="center"/>
    </xf>
    <xf numFmtId="2" fontId="18" fillId="0" borderId="2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/>
    </xf>
    <xf numFmtId="0" fontId="22" fillId="0" borderId="35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0" xfId="0" applyFont="1" applyFill="1" applyBorder="1" applyAlignment="1">
      <alignment vertical="center"/>
    </xf>
    <xf numFmtId="2" fontId="17" fillId="0" borderId="0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2" fontId="21" fillId="0" borderId="5" xfId="0" applyNumberFormat="1" applyFont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center" vertical="center"/>
    </xf>
    <xf numFmtId="2" fontId="21" fillId="0" borderId="2" xfId="0" applyNumberFormat="1" applyFont="1" applyBorder="1" applyAlignment="1" applyProtection="1">
      <alignment horizontal="center" vertical="center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4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 applyProtection="1">
      <alignment vertical="center"/>
    </xf>
    <xf numFmtId="0" fontId="17" fillId="0" borderId="42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21" fillId="0" borderId="45" xfId="0" applyFont="1" applyBorder="1" applyAlignment="1" applyProtection="1">
      <alignment horizontal="center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2" fontId="21" fillId="0" borderId="41" xfId="0" applyNumberFormat="1" applyFont="1" applyBorder="1" applyAlignment="1" applyProtection="1">
      <alignment horizontal="center" vertical="center"/>
    </xf>
    <xf numFmtId="2" fontId="21" fillId="0" borderId="42" xfId="0" applyNumberFormat="1" applyFont="1" applyBorder="1" applyAlignment="1" applyProtection="1">
      <alignment horizontal="center" vertical="center"/>
    </xf>
    <xf numFmtId="2" fontId="21" fillId="0" borderId="43" xfId="0" applyNumberFormat="1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21" fillId="0" borderId="25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vertical="center"/>
      <protection locked="0"/>
    </xf>
    <xf numFmtId="0" fontId="21" fillId="0" borderId="33" xfId="0" applyFont="1" applyBorder="1" applyAlignment="1" applyProtection="1">
      <alignment horizontal="center" vertical="center"/>
      <protection locked="0"/>
    </xf>
    <xf numFmtId="2" fontId="21" fillId="0" borderId="25" xfId="0" applyNumberFormat="1" applyFont="1" applyBorder="1" applyAlignment="1" applyProtection="1">
      <alignment horizontal="center" vertical="center"/>
    </xf>
    <xf numFmtId="2" fontId="19" fillId="0" borderId="2" xfId="0" applyNumberFormat="1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/>
    </xf>
    <xf numFmtId="0" fontId="18" fillId="0" borderId="30" xfId="0" applyFont="1" applyBorder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</xf>
    <xf numFmtId="2" fontId="19" fillId="0" borderId="15" xfId="0" applyNumberFormat="1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21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2" fontId="21" fillId="0" borderId="10" xfId="0" applyNumberFormat="1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18" xfId="0" applyFont="1" applyBorder="1" applyAlignment="1" applyProtection="1">
      <alignment horizontal="center" vertical="center" wrapText="1"/>
    </xf>
    <xf numFmtId="0" fontId="17" fillId="0" borderId="4" xfId="0" applyFont="1" applyFill="1" applyBorder="1" applyAlignment="1">
      <alignment vertical="center"/>
    </xf>
    <xf numFmtId="2" fontId="17" fillId="0" borderId="5" xfId="0" applyNumberFormat="1" applyFont="1" applyBorder="1" applyAlignment="1" applyProtection="1">
      <alignment horizontal="center" vertical="center"/>
    </xf>
    <xf numFmtId="0" fontId="17" fillId="0" borderId="3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9" fillId="0" borderId="0" xfId="0" applyNumberFormat="1" applyFont="1" applyAlignment="1" applyProtection="1">
      <alignment horizontal="center" vertical="center"/>
    </xf>
    <xf numFmtId="0" fontId="9" fillId="0" borderId="0" xfId="0" applyFont="1"/>
    <xf numFmtId="0" fontId="17" fillId="0" borderId="0" xfId="0" applyFont="1"/>
    <xf numFmtId="0" fontId="9" fillId="0" borderId="25" xfId="0" applyNumberFormat="1" applyFont="1" applyBorder="1" applyAlignment="1">
      <alignment vertical="center" wrapText="1"/>
    </xf>
    <xf numFmtId="0" fontId="9" fillId="0" borderId="20" xfId="0" applyNumberFormat="1" applyFont="1" applyBorder="1" applyAlignment="1">
      <alignment vertical="center" wrapText="1"/>
    </xf>
    <xf numFmtId="0" fontId="22" fillId="0" borderId="25" xfId="0" applyNumberFormat="1" applyFont="1" applyBorder="1" applyAlignment="1">
      <alignment vertical="center" wrapText="1"/>
    </xf>
    <xf numFmtId="0" fontId="9" fillId="0" borderId="20" xfId="0" applyNumberFormat="1" applyFont="1" applyBorder="1" applyAlignment="1">
      <alignment horizontal="center" vertical="center" wrapText="1"/>
    </xf>
    <xf numFmtId="0" fontId="24" fillId="0" borderId="0" xfId="0" applyFont="1"/>
    <xf numFmtId="0" fontId="22" fillId="0" borderId="25" xfId="0" applyNumberFormat="1" applyFont="1" applyBorder="1" applyAlignment="1">
      <alignment horizontal="center" vertical="center" wrapText="1"/>
    </xf>
    <xf numFmtId="0" fontId="18" fillId="0" borderId="33" xfId="0" applyFont="1" applyBorder="1" applyAlignment="1" applyProtection="1">
      <alignment horizontal="center" vertical="center"/>
    </xf>
    <xf numFmtId="0" fontId="18" fillId="0" borderId="34" xfId="0" applyFont="1" applyBorder="1" applyAlignment="1" applyProtection="1">
      <alignment horizontal="center" vertical="center"/>
    </xf>
    <xf numFmtId="0" fontId="19" fillId="0" borderId="33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19" fillId="0" borderId="24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0" fontId="19" fillId="0" borderId="29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2" borderId="31" xfId="0" applyFont="1" applyFill="1" applyBorder="1" applyAlignment="1" applyProtection="1">
      <alignment horizontal="center" vertical="center" wrapText="1"/>
    </xf>
    <xf numFmtId="0" fontId="11" fillId="2" borderId="32" xfId="0" applyFont="1" applyFill="1" applyBorder="1" applyAlignment="1" applyProtection="1">
      <alignment horizontal="center" vertical="center" wrapText="1"/>
    </xf>
    <xf numFmtId="0" fontId="10" fillId="2" borderId="22" xfId="0" applyFont="1" applyFill="1" applyBorder="1" applyAlignment="1" applyProtection="1">
      <alignment horizontal="center" vertical="center" wrapText="1"/>
    </xf>
    <xf numFmtId="0" fontId="10" fillId="2" borderId="30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36" xfId="0" applyFont="1" applyFill="1" applyBorder="1" applyAlignment="1" applyProtection="1">
      <alignment horizontal="center" vertical="center" wrapText="1"/>
    </xf>
    <xf numFmtId="0" fontId="7" fillId="2" borderId="37" xfId="0" applyFont="1" applyFill="1" applyBorder="1" applyAlignment="1" applyProtection="1">
      <alignment horizontal="center" vertical="center" wrapText="1"/>
    </xf>
    <xf numFmtId="0" fontId="17" fillId="0" borderId="22" xfId="0" applyNumberFormat="1" applyFont="1" applyBorder="1" applyAlignment="1">
      <alignment vertical="center" wrapText="1"/>
    </xf>
    <xf numFmtId="0" fontId="17" fillId="0" borderId="30" xfId="0" applyNumberFormat="1" applyFont="1" applyBorder="1" applyAlignment="1">
      <alignment vertical="center" wrapText="1"/>
    </xf>
    <xf numFmtId="0" fontId="17" fillId="0" borderId="18" xfId="0" applyNumberFormat="1" applyFont="1" applyBorder="1" applyAlignment="1">
      <alignment vertical="center" wrapText="1"/>
    </xf>
    <xf numFmtId="0" fontId="9" fillId="0" borderId="22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1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8" fillId="0" borderId="3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justify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1" fillId="0" borderId="48" xfId="0" applyFont="1" applyBorder="1" applyAlignment="1" applyProtection="1">
      <alignment horizontal="center" vertical="center"/>
      <protection locked="0"/>
    </xf>
    <xf numFmtId="0" fontId="17" fillId="0" borderId="49" xfId="0" applyFont="1" applyBorder="1" applyAlignment="1">
      <alignment vertical="center"/>
    </xf>
    <xf numFmtId="0" fontId="17" fillId="0" borderId="50" xfId="0" applyFont="1" applyBorder="1" applyAlignment="1">
      <alignment horizontal="center" vertical="center"/>
    </xf>
  </cellXfs>
  <cellStyles count="1">
    <cellStyle name="Normal" xfId="0" builtinId="0"/>
  </cellStyles>
  <dxfs count="5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USE35%20(31.12.2006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.03.2007"/>
      <sheetName val="31.12.2006 (3)"/>
      <sheetName val="31.12.2006 (2)"/>
      <sheetName val="31.12.2006"/>
      <sheetName val="Notes"/>
      <sheetName val="Pro &amp; Pro Group"/>
      <sheetName val="Public Group"/>
      <sheetName val="locked-in shares"/>
      <sheetName val="DRDetails"/>
      <sheetName val="DRHolding"/>
    </sheetNames>
    <sheetDataSet>
      <sheetData sheetId="0"/>
      <sheetData sheetId="1"/>
      <sheetData sheetId="2"/>
      <sheetData sheetId="3">
        <row r="70">
          <cell r="D70">
            <v>5009400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showGridLines="0" topLeftCell="B1" workbookViewId="0">
      <selection activeCell="B8" sqref="B8"/>
    </sheetView>
  </sheetViews>
  <sheetFormatPr defaultColWidth="0" defaultRowHeight="48.75" customHeight="1" zeroHeight="1"/>
  <cols>
    <col min="1" max="1" width="6.85546875" style="3" customWidth="1"/>
    <col min="2" max="2" width="129.5703125" style="3" customWidth="1"/>
    <col min="3" max="3" width="10.7109375" style="3" hidden="1" customWidth="1"/>
    <col min="4" max="16384" width="0" style="3" hidden="1"/>
  </cols>
  <sheetData>
    <row r="1" spans="1:2" s="2" customFormat="1" ht="15.75">
      <c r="A1" s="1" t="s">
        <v>62</v>
      </c>
      <c r="B1" s="1" t="s">
        <v>63</v>
      </c>
    </row>
    <row r="2" spans="1:2" ht="48.75" customHeight="1">
      <c r="A2" s="3">
        <v>1</v>
      </c>
      <c r="B2" s="4" t="s">
        <v>64</v>
      </c>
    </row>
    <row r="3" spans="1:2" ht="27" customHeight="1">
      <c r="A3" s="3">
        <v>2</v>
      </c>
      <c r="B3" s="4"/>
    </row>
    <row r="4" spans="1:2" ht="33.75" customHeight="1">
      <c r="A4" s="3">
        <v>3</v>
      </c>
      <c r="B4" s="4"/>
    </row>
    <row r="5" spans="1:2" ht="30.75" customHeight="1">
      <c r="A5" s="3">
        <v>4</v>
      </c>
    </row>
    <row r="6" spans="1:2" ht="29.25" customHeight="1">
      <c r="A6" s="3">
        <v>5</v>
      </c>
    </row>
    <row r="7" spans="1:2" ht="28.5" customHeight="1">
      <c r="A7" s="3">
        <v>6</v>
      </c>
    </row>
    <row r="8" spans="1:2" ht="29.25" customHeight="1">
      <c r="A8" s="5">
        <v>7</v>
      </c>
    </row>
    <row r="9" spans="1:2" ht="28.5" customHeight="1">
      <c r="A9" s="5">
        <v>8</v>
      </c>
    </row>
    <row r="10" spans="1:2" ht="30.75" customHeight="1">
      <c r="A10" s="5">
        <v>9</v>
      </c>
    </row>
    <row r="11" spans="1:2" ht="28.5" hidden="1" customHeight="1"/>
    <row r="12" spans="1:2" ht="48.75" hidden="1" customHeight="1"/>
  </sheetData>
  <sheetProtection password="CC68" sheet="1" objects="1" scenarios="1"/>
  <phoneticPr fontId="0" type="noConversion"/>
  <pageMargins left="0.3" right="0.14000000000000001" top="1" bottom="1" header="0.5" footer="0.5"/>
  <pageSetup paperSize="9" orientation="portrait" horizontalDpi="4294967295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8"/>
  <sheetViews>
    <sheetView workbookViewId="0">
      <selection activeCell="B90" sqref="B90"/>
    </sheetView>
  </sheetViews>
  <sheetFormatPr defaultColWidth="9" defaultRowHeight="15.75"/>
  <cols>
    <col min="1" max="1" width="5.85546875" style="81" customWidth="1"/>
    <col min="2" max="2" width="32.85546875" style="80" customWidth="1"/>
    <col min="3" max="3" width="15" style="80" customWidth="1"/>
    <col min="4" max="4" width="39.85546875" style="80" customWidth="1"/>
    <col min="5" max="6" width="9" style="80"/>
    <col min="7" max="7" width="11" style="80" bestFit="1" customWidth="1"/>
    <col min="8" max="16384" width="9" style="80"/>
  </cols>
  <sheetData>
    <row r="2" spans="1:4" ht="16.5">
      <c r="A2" s="78" t="s">
        <v>65</v>
      </c>
      <c r="B2" s="79" t="s">
        <v>66</v>
      </c>
    </row>
    <row r="3" spans="1:4" ht="16.5">
      <c r="B3" s="79" t="s">
        <v>67</v>
      </c>
    </row>
    <row r="4" spans="1:4" ht="16.5">
      <c r="B4" s="79"/>
    </row>
    <row r="5" spans="1:4" ht="6" customHeight="1" thickBot="1"/>
    <row r="6" spans="1:4" ht="53.25" customHeight="1" thickBot="1">
      <c r="A6" s="82" t="s">
        <v>170</v>
      </c>
      <c r="B6" s="83" t="s">
        <v>69</v>
      </c>
      <c r="C6" s="84" t="s">
        <v>70</v>
      </c>
      <c r="D6" s="84" t="s">
        <v>71</v>
      </c>
    </row>
    <row r="7" spans="1:4" ht="16.5">
      <c r="A7" s="66">
        <v>1</v>
      </c>
      <c r="B7" s="67" t="s">
        <v>72</v>
      </c>
      <c r="C7" s="68">
        <v>256127</v>
      </c>
      <c r="D7" s="69">
        <f>+C7*100/5454700</f>
        <v>4.6955286266889109</v>
      </c>
    </row>
    <row r="8" spans="1:4" ht="16.5">
      <c r="A8" s="135">
        <v>2</v>
      </c>
      <c r="B8" s="71" t="s">
        <v>73</v>
      </c>
      <c r="C8" s="72">
        <v>159600</v>
      </c>
      <c r="D8" s="73">
        <f t="shared" ref="D8:D41" si="0">+C8*100/5454700</f>
        <v>2.9259170990155279</v>
      </c>
    </row>
    <row r="9" spans="1:4" ht="16.5">
      <c r="A9" s="135">
        <v>3</v>
      </c>
      <c r="B9" s="71" t="s">
        <v>158</v>
      </c>
      <c r="C9" s="72">
        <v>4000</v>
      </c>
      <c r="D9" s="73">
        <f t="shared" si="0"/>
        <v>7.3331255614424259E-2</v>
      </c>
    </row>
    <row r="10" spans="1:4" ht="16.5">
      <c r="A10" s="135">
        <v>4</v>
      </c>
      <c r="B10" s="71" t="s">
        <v>74</v>
      </c>
      <c r="C10" s="71">
        <v>1900</v>
      </c>
      <c r="D10" s="73">
        <f t="shared" si="0"/>
        <v>3.4832346416851526E-2</v>
      </c>
    </row>
    <row r="11" spans="1:4" ht="16.5">
      <c r="A11" s="135">
        <v>5</v>
      </c>
      <c r="B11" s="71" t="s">
        <v>75</v>
      </c>
      <c r="C11" s="71">
        <v>200</v>
      </c>
      <c r="D11" s="73">
        <f t="shared" si="0"/>
        <v>3.6665627807212129E-3</v>
      </c>
    </row>
    <row r="12" spans="1:4" ht="16.5">
      <c r="A12" s="135">
        <v>6</v>
      </c>
      <c r="B12" s="71" t="s">
        <v>76</v>
      </c>
      <c r="C12" s="71">
        <v>200</v>
      </c>
      <c r="D12" s="73">
        <f t="shared" si="0"/>
        <v>3.6665627807212129E-3</v>
      </c>
    </row>
    <row r="13" spans="1:4" ht="16.5">
      <c r="A13" s="135">
        <v>7</v>
      </c>
      <c r="B13" s="71" t="s">
        <v>77</v>
      </c>
      <c r="C13" s="71">
        <v>100</v>
      </c>
      <c r="D13" s="73">
        <f t="shared" si="0"/>
        <v>1.8332813903606064E-3</v>
      </c>
    </row>
    <row r="14" spans="1:4" ht="16.5">
      <c r="A14" s="135">
        <v>8</v>
      </c>
      <c r="B14" s="71" t="s">
        <v>78</v>
      </c>
      <c r="C14" s="71">
        <v>102500</v>
      </c>
      <c r="D14" s="73">
        <f t="shared" si="0"/>
        <v>1.8791134251196215</v>
      </c>
    </row>
    <row r="15" spans="1:4" ht="16.5">
      <c r="A15" s="135">
        <v>9</v>
      </c>
      <c r="B15" s="71" t="s">
        <v>79</v>
      </c>
      <c r="C15" s="71">
        <v>600</v>
      </c>
      <c r="D15" s="73">
        <f t="shared" si="0"/>
        <v>1.0999688342163638E-2</v>
      </c>
    </row>
    <row r="16" spans="1:4" ht="16.5">
      <c r="A16" s="135">
        <v>10</v>
      </c>
      <c r="B16" s="71" t="s">
        <v>80</v>
      </c>
      <c r="C16" s="71">
        <v>1000</v>
      </c>
      <c r="D16" s="73">
        <f t="shared" si="0"/>
        <v>1.8332813903606065E-2</v>
      </c>
    </row>
    <row r="17" spans="1:4" ht="16.5">
      <c r="A17" s="135">
        <v>11</v>
      </c>
      <c r="B17" s="71" t="s">
        <v>81</v>
      </c>
      <c r="C17" s="71">
        <v>200</v>
      </c>
      <c r="D17" s="73">
        <f t="shared" si="0"/>
        <v>3.6665627807212129E-3</v>
      </c>
    </row>
    <row r="18" spans="1:4" ht="16.5">
      <c r="A18" s="135">
        <v>12</v>
      </c>
      <c r="B18" s="71" t="s">
        <v>82</v>
      </c>
      <c r="C18" s="71">
        <v>700</v>
      </c>
      <c r="D18" s="73">
        <f t="shared" si="0"/>
        <v>1.2832969732524246E-2</v>
      </c>
    </row>
    <row r="19" spans="1:4" ht="16.5">
      <c r="A19" s="135">
        <v>13</v>
      </c>
      <c r="B19" s="71" t="s">
        <v>83</v>
      </c>
      <c r="C19" s="71">
        <v>1000</v>
      </c>
      <c r="D19" s="73">
        <f t="shared" si="0"/>
        <v>1.8332813903606065E-2</v>
      </c>
    </row>
    <row r="20" spans="1:4" ht="16.5">
      <c r="A20" s="135">
        <v>14</v>
      </c>
      <c r="B20" s="71" t="s">
        <v>84</v>
      </c>
      <c r="C20" s="71">
        <v>1000</v>
      </c>
      <c r="D20" s="73">
        <f t="shared" si="0"/>
        <v>1.8332813903606065E-2</v>
      </c>
    </row>
    <row r="21" spans="1:4" ht="16.5">
      <c r="A21" s="135">
        <v>15</v>
      </c>
      <c r="B21" s="71" t="s">
        <v>85</v>
      </c>
      <c r="C21" s="71">
        <v>261000</v>
      </c>
      <c r="D21" s="73">
        <f t="shared" si="0"/>
        <v>4.7848644288411828</v>
      </c>
    </row>
    <row r="22" spans="1:4" ht="16.5">
      <c r="A22" s="135">
        <v>16</v>
      </c>
      <c r="B22" s="71" t="s">
        <v>86</v>
      </c>
      <c r="C22" s="71">
        <v>62665</v>
      </c>
      <c r="D22" s="73">
        <f t="shared" si="0"/>
        <v>1.1488257832694739</v>
      </c>
    </row>
    <row r="23" spans="1:4" ht="16.5">
      <c r="A23" s="135">
        <v>17</v>
      </c>
      <c r="B23" s="71" t="s">
        <v>87</v>
      </c>
      <c r="C23" s="71">
        <v>1000</v>
      </c>
      <c r="D23" s="73">
        <f t="shared" si="0"/>
        <v>1.8332813903606065E-2</v>
      </c>
    </row>
    <row r="24" spans="1:4" ht="16.5">
      <c r="A24" s="135">
        <v>18</v>
      </c>
      <c r="B24" s="71" t="s">
        <v>88</v>
      </c>
      <c r="C24" s="71">
        <v>200</v>
      </c>
      <c r="D24" s="73">
        <f t="shared" si="0"/>
        <v>3.6665627807212129E-3</v>
      </c>
    </row>
    <row r="25" spans="1:4" ht="16.5">
      <c r="A25" s="135">
        <v>19</v>
      </c>
      <c r="B25" s="71" t="s">
        <v>89</v>
      </c>
      <c r="C25" s="71">
        <v>500</v>
      </c>
      <c r="D25" s="73">
        <f t="shared" si="0"/>
        <v>9.1664069518030324E-3</v>
      </c>
    </row>
    <row r="26" spans="1:4" ht="16.5">
      <c r="A26" s="135">
        <v>20</v>
      </c>
      <c r="B26" s="71" t="s">
        <v>90</v>
      </c>
      <c r="C26" s="71">
        <v>500</v>
      </c>
      <c r="D26" s="73">
        <f t="shared" si="0"/>
        <v>9.1664069518030324E-3</v>
      </c>
    </row>
    <row r="27" spans="1:4" ht="16.5">
      <c r="A27" s="135">
        <v>21</v>
      </c>
      <c r="B27" s="71" t="s">
        <v>91</v>
      </c>
      <c r="C27" s="71">
        <v>500</v>
      </c>
      <c r="D27" s="73">
        <f t="shared" si="0"/>
        <v>9.1664069518030324E-3</v>
      </c>
    </row>
    <row r="28" spans="1:4" ht="16.5">
      <c r="A28" s="135">
        <v>22</v>
      </c>
      <c r="B28" s="71" t="s">
        <v>92</v>
      </c>
      <c r="C28" s="71">
        <v>100</v>
      </c>
      <c r="D28" s="73">
        <f t="shared" si="0"/>
        <v>1.8332813903606064E-3</v>
      </c>
    </row>
    <row r="29" spans="1:4" ht="16.5">
      <c r="A29" s="135">
        <v>23</v>
      </c>
      <c r="B29" s="71" t="s">
        <v>93</v>
      </c>
      <c r="C29" s="71">
        <v>200</v>
      </c>
      <c r="D29" s="73">
        <f t="shared" si="0"/>
        <v>3.6665627807212129E-3</v>
      </c>
    </row>
    <row r="30" spans="1:4" ht="16.5">
      <c r="A30" s="135">
        <v>24</v>
      </c>
      <c r="B30" s="71" t="s">
        <v>94</v>
      </c>
      <c r="C30" s="71">
        <v>200</v>
      </c>
      <c r="D30" s="73">
        <f t="shared" si="0"/>
        <v>3.6665627807212129E-3</v>
      </c>
    </row>
    <row r="31" spans="1:4" ht="16.5">
      <c r="A31" s="135">
        <v>25</v>
      </c>
      <c r="B31" s="71" t="s">
        <v>95</v>
      </c>
      <c r="C31" s="71">
        <v>1000</v>
      </c>
      <c r="D31" s="73">
        <f t="shared" si="0"/>
        <v>1.8332813903606065E-2</v>
      </c>
    </row>
    <row r="32" spans="1:4" ht="16.5">
      <c r="A32" s="135">
        <v>26</v>
      </c>
      <c r="B32" s="71" t="s">
        <v>96</v>
      </c>
      <c r="C32" s="71">
        <v>200</v>
      </c>
      <c r="D32" s="73">
        <f t="shared" si="0"/>
        <v>3.6665627807212129E-3</v>
      </c>
    </row>
    <row r="33" spans="1:4" ht="16.5">
      <c r="A33" s="135">
        <v>27</v>
      </c>
      <c r="B33" s="85" t="s">
        <v>171</v>
      </c>
      <c r="C33" s="71">
        <v>278892</v>
      </c>
      <c r="D33" s="73">
        <f t="shared" si="0"/>
        <v>5.1128751352045025</v>
      </c>
    </row>
    <row r="34" spans="1:4" ht="16.5">
      <c r="A34" s="135">
        <v>28</v>
      </c>
      <c r="B34" s="71" t="s">
        <v>97</v>
      </c>
      <c r="C34" s="71">
        <v>100</v>
      </c>
      <c r="D34" s="73">
        <f t="shared" si="0"/>
        <v>1.8332813903606064E-3</v>
      </c>
    </row>
    <row r="35" spans="1:4" ht="16.5">
      <c r="A35" s="135">
        <v>29</v>
      </c>
      <c r="B35" s="71" t="s">
        <v>98</v>
      </c>
      <c r="C35" s="71">
        <v>200</v>
      </c>
      <c r="D35" s="73">
        <f t="shared" si="0"/>
        <v>3.6665627807212129E-3</v>
      </c>
    </row>
    <row r="36" spans="1:4" ht="16.5">
      <c r="A36" s="135">
        <v>30</v>
      </c>
      <c r="B36" s="71" t="s">
        <v>99</v>
      </c>
      <c r="C36" s="71">
        <v>1000</v>
      </c>
      <c r="D36" s="73">
        <f t="shared" si="0"/>
        <v>1.8332813903606065E-2</v>
      </c>
    </row>
    <row r="37" spans="1:4" ht="16.5">
      <c r="A37" s="135">
        <v>31</v>
      </c>
      <c r="B37" s="71" t="s">
        <v>100</v>
      </c>
      <c r="C37" s="71">
        <v>8554</v>
      </c>
      <c r="D37" s="73">
        <f t="shared" si="0"/>
        <v>0.15681889013144629</v>
      </c>
    </row>
    <row r="38" spans="1:4" ht="16.5">
      <c r="A38" s="135">
        <v>32</v>
      </c>
      <c r="B38" s="71" t="s">
        <v>101</v>
      </c>
      <c r="C38" s="71">
        <v>500</v>
      </c>
      <c r="D38" s="73">
        <f t="shared" si="0"/>
        <v>9.1664069518030324E-3</v>
      </c>
    </row>
    <row r="39" spans="1:4" ht="16.5">
      <c r="A39" s="135">
        <v>33</v>
      </c>
      <c r="B39" s="71" t="s">
        <v>102</v>
      </c>
      <c r="C39" s="71">
        <v>500</v>
      </c>
      <c r="D39" s="73">
        <f t="shared" si="0"/>
        <v>9.1664069518030324E-3</v>
      </c>
    </row>
    <row r="40" spans="1:4" ht="16.5">
      <c r="A40" s="135">
        <v>34</v>
      </c>
      <c r="B40" s="71" t="s">
        <v>103</v>
      </c>
      <c r="C40" s="71">
        <v>400</v>
      </c>
      <c r="D40" s="73">
        <f t="shared" si="0"/>
        <v>7.3331255614424258E-3</v>
      </c>
    </row>
    <row r="41" spans="1:4" ht="16.5">
      <c r="A41" s="135">
        <v>35</v>
      </c>
      <c r="B41" s="71" t="s">
        <v>104</v>
      </c>
      <c r="C41" s="71">
        <v>400</v>
      </c>
      <c r="D41" s="73">
        <f t="shared" si="0"/>
        <v>7.3331255614424258E-3</v>
      </c>
    </row>
    <row r="42" spans="1:4" ht="16.5">
      <c r="A42" s="135">
        <v>36</v>
      </c>
      <c r="B42" s="129" t="s">
        <v>105</v>
      </c>
      <c r="C42" s="129">
        <v>1900</v>
      </c>
      <c r="D42" s="130">
        <f>+C42*100/5454700</f>
        <v>3.4832346416851526E-2</v>
      </c>
    </row>
    <row r="43" spans="1:4" ht="16.5">
      <c r="A43" s="135">
        <v>37</v>
      </c>
      <c r="B43" s="71" t="s">
        <v>106</v>
      </c>
      <c r="C43" s="71">
        <v>8849</v>
      </c>
      <c r="D43" s="73">
        <f>+C43*100/5454700</f>
        <v>0.16222707023301006</v>
      </c>
    </row>
    <row r="44" spans="1:4" ht="17.25" thickBot="1">
      <c r="A44" s="70">
        <v>38</v>
      </c>
      <c r="B44" s="74" t="s">
        <v>107</v>
      </c>
      <c r="C44" s="74">
        <v>500</v>
      </c>
      <c r="D44" s="75">
        <f>+C44*100/5454700</f>
        <v>9.1664069518030324E-3</v>
      </c>
    </row>
    <row r="45" spans="1:4" ht="16.5">
      <c r="A45" s="86"/>
      <c r="B45" s="87"/>
      <c r="C45" s="87"/>
      <c r="D45" s="88"/>
    </row>
    <row r="46" spans="1:4" ht="16.5">
      <c r="A46" s="86"/>
      <c r="B46" s="87"/>
      <c r="C46" s="87"/>
      <c r="D46" s="88"/>
    </row>
    <row r="47" spans="1:4" ht="17.25" thickBot="1">
      <c r="A47" s="86"/>
      <c r="B47" s="87"/>
      <c r="C47" s="87"/>
      <c r="D47" s="88"/>
    </row>
    <row r="48" spans="1:4" ht="53.25" customHeight="1" thickBot="1">
      <c r="A48" s="132" t="s">
        <v>170</v>
      </c>
      <c r="B48" s="133" t="s">
        <v>69</v>
      </c>
      <c r="C48" s="134" t="s">
        <v>70</v>
      </c>
      <c r="D48" s="134" t="s">
        <v>71</v>
      </c>
    </row>
    <row r="49" spans="1:4" ht="16.5">
      <c r="A49" s="131">
        <v>39</v>
      </c>
      <c r="B49" s="129" t="s">
        <v>108</v>
      </c>
      <c r="C49" s="129">
        <v>500</v>
      </c>
      <c r="D49" s="130">
        <f t="shared" ref="D49:D83" si="1">+C49*100/5454700</f>
        <v>9.1664069518030324E-3</v>
      </c>
    </row>
    <row r="50" spans="1:4" ht="16.5">
      <c r="A50" s="70">
        <v>40</v>
      </c>
      <c r="B50" s="71" t="s">
        <v>109</v>
      </c>
      <c r="C50" s="71">
        <v>200</v>
      </c>
      <c r="D50" s="73">
        <f t="shared" si="1"/>
        <v>3.6665627807212129E-3</v>
      </c>
    </row>
    <row r="51" spans="1:4" ht="16.5">
      <c r="A51" s="131">
        <v>41</v>
      </c>
      <c r="B51" s="71" t="s">
        <v>110</v>
      </c>
      <c r="C51" s="71">
        <v>500</v>
      </c>
      <c r="D51" s="73">
        <f t="shared" si="1"/>
        <v>9.1664069518030324E-3</v>
      </c>
    </row>
    <row r="52" spans="1:4" ht="16.5">
      <c r="A52" s="70">
        <v>42</v>
      </c>
      <c r="B52" s="71" t="s">
        <v>111</v>
      </c>
      <c r="C52" s="71">
        <v>100</v>
      </c>
      <c r="D52" s="73">
        <f t="shared" si="1"/>
        <v>1.8332813903606064E-3</v>
      </c>
    </row>
    <row r="53" spans="1:4" ht="16.5">
      <c r="A53" s="131">
        <v>43</v>
      </c>
      <c r="B53" s="71" t="s">
        <v>112</v>
      </c>
      <c r="C53" s="71">
        <v>500</v>
      </c>
      <c r="D53" s="73">
        <f t="shared" si="1"/>
        <v>9.1664069518030324E-3</v>
      </c>
    </row>
    <row r="54" spans="1:4" ht="16.5">
      <c r="A54" s="70">
        <v>44</v>
      </c>
      <c r="B54" s="71" t="s">
        <v>113</v>
      </c>
      <c r="C54" s="71">
        <v>100</v>
      </c>
      <c r="D54" s="73">
        <f t="shared" si="1"/>
        <v>1.8332813903606064E-3</v>
      </c>
    </row>
    <row r="55" spans="1:4" ht="16.5">
      <c r="A55" s="131">
        <v>45</v>
      </c>
      <c r="B55" s="71" t="s">
        <v>114</v>
      </c>
      <c r="C55" s="71">
        <v>1000</v>
      </c>
      <c r="D55" s="73">
        <f t="shared" si="1"/>
        <v>1.8332813903606065E-2</v>
      </c>
    </row>
    <row r="56" spans="1:4" ht="16.5">
      <c r="A56" s="70">
        <v>46</v>
      </c>
      <c r="B56" s="71" t="s">
        <v>115</v>
      </c>
      <c r="C56" s="71">
        <v>100</v>
      </c>
      <c r="D56" s="73">
        <f t="shared" si="1"/>
        <v>1.8332813903606064E-3</v>
      </c>
    </row>
    <row r="57" spans="1:4" ht="16.5">
      <c r="A57" s="131">
        <v>47</v>
      </c>
      <c r="B57" s="71" t="s">
        <v>116</v>
      </c>
      <c r="C57" s="71">
        <v>500</v>
      </c>
      <c r="D57" s="73">
        <f t="shared" si="1"/>
        <v>9.1664069518030324E-3</v>
      </c>
    </row>
    <row r="58" spans="1:4" ht="16.5">
      <c r="A58" s="70">
        <v>48</v>
      </c>
      <c r="B58" s="71" t="s">
        <v>117</v>
      </c>
      <c r="C58" s="71">
        <v>6700</v>
      </c>
      <c r="D58" s="73">
        <f t="shared" si="1"/>
        <v>0.12282985315416063</v>
      </c>
    </row>
    <row r="59" spans="1:4" ht="16.5">
      <c r="A59" s="131">
        <v>49</v>
      </c>
      <c r="B59" s="71" t="s">
        <v>118</v>
      </c>
      <c r="C59" s="71">
        <v>158700</v>
      </c>
      <c r="D59" s="73">
        <f t="shared" si="1"/>
        <v>2.9094175665022823</v>
      </c>
    </row>
    <row r="60" spans="1:4" ht="16.5">
      <c r="A60" s="70">
        <v>50</v>
      </c>
      <c r="B60" s="71" t="s">
        <v>119</v>
      </c>
      <c r="C60" s="71">
        <v>293800</v>
      </c>
      <c r="D60" s="73">
        <f t="shared" si="1"/>
        <v>5.3861807248794618</v>
      </c>
    </row>
    <row r="61" spans="1:4" ht="16.5">
      <c r="A61" s="131">
        <v>51</v>
      </c>
      <c r="B61" s="71" t="s">
        <v>120</v>
      </c>
      <c r="C61" s="71">
        <v>500</v>
      </c>
      <c r="D61" s="73">
        <f t="shared" si="1"/>
        <v>9.1664069518030324E-3</v>
      </c>
    </row>
    <row r="62" spans="1:4" ht="16.5">
      <c r="A62" s="70">
        <v>52</v>
      </c>
      <c r="B62" s="71" t="s">
        <v>121</v>
      </c>
      <c r="C62" s="71">
        <v>169200</v>
      </c>
      <c r="D62" s="73">
        <f t="shared" si="1"/>
        <v>3.1019121124901461</v>
      </c>
    </row>
    <row r="63" spans="1:4" ht="16.5">
      <c r="A63" s="131">
        <v>53</v>
      </c>
      <c r="B63" s="71" t="s">
        <v>122</v>
      </c>
      <c r="C63" s="71">
        <v>500</v>
      </c>
      <c r="D63" s="73">
        <f t="shared" si="1"/>
        <v>9.1664069518030324E-3</v>
      </c>
    </row>
    <row r="64" spans="1:4" ht="16.5">
      <c r="A64" s="70">
        <v>54</v>
      </c>
      <c r="B64" s="71" t="s">
        <v>123</v>
      </c>
      <c r="C64" s="71">
        <v>1900</v>
      </c>
      <c r="D64" s="73">
        <f t="shared" si="1"/>
        <v>3.4832346416851526E-2</v>
      </c>
    </row>
    <row r="65" spans="1:4" ht="16.5">
      <c r="A65" s="131">
        <v>55</v>
      </c>
      <c r="B65" s="71" t="s">
        <v>124</v>
      </c>
      <c r="C65" s="71">
        <v>500</v>
      </c>
      <c r="D65" s="73">
        <f t="shared" si="1"/>
        <v>9.1664069518030324E-3</v>
      </c>
    </row>
    <row r="66" spans="1:4" ht="16.5">
      <c r="A66" s="70">
        <v>56</v>
      </c>
      <c r="B66" s="71" t="s">
        <v>125</v>
      </c>
      <c r="C66" s="71">
        <v>233700</v>
      </c>
      <c r="D66" s="73">
        <f t="shared" si="1"/>
        <v>4.2843786092727374</v>
      </c>
    </row>
    <row r="67" spans="1:4" ht="16.5">
      <c r="A67" s="131">
        <v>57</v>
      </c>
      <c r="B67" s="71" t="s">
        <v>126</v>
      </c>
      <c r="C67" s="71">
        <v>500</v>
      </c>
      <c r="D67" s="73">
        <f t="shared" si="1"/>
        <v>9.1664069518030324E-3</v>
      </c>
    </row>
    <row r="68" spans="1:4" ht="16.5">
      <c r="A68" s="70">
        <v>58</v>
      </c>
      <c r="B68" s="71" t="s">
        <v>127</v>
      </c>
      <c r="C68" s="71">
        <v>500</v>
      </c>
      <c r="D68" s="73">
        <f t="shared" si="1"/>
        <v>9.1664069518030324E-3</v>
      </c>
    </row>
    <row r="69" spans="1:4" ht="16.5">
      <c r="A69" s="131">
        <v>59</v>
      </c>
      <c r="B69" s="71" t="s">
        <v>128</v>
      </c>
      <c r="C69" s="71">
        <v>500</v>
      </c>
      <c r="D69" s="73">
        <f t="shared" si="1"/>
        <v>9.1664069518030324E-3</v>
      </c>
    </row>
    <row r="70" spans="1:4" ht="16.5">
      <c r="A70" s="70">
        <v>60</v>
      </c>
      <c r="B70" s="71" t="s">
        <v>129</v>
      </c>
      <c r="C70" s="71">
        <v>500</v>
      </c>
      <c r="D70" s="73">
        <f t="shared" si="1"/>
        <v>9.1664069518030324E-3</v>
      </c>
    </row>
    <row r="71" spans="1:4" ht="16.5">
      <c r="A71" s="131">
        <v>61</v>
      </c>
      <c r="B71" s="71" t="s">
        <v>130</v>
      </c>
      <c r="C71" s="71">
        <v>1000</v>
      </c>
      <c r="D71" s="73">
        <f t="shared" si="1"/>
        <v>1.8332813903606065E-2</v>
      </c>
    </row>
    <row r="72" spans="1:4" ht="16.5">
      <c r="A72" s="70">
        <v>62</v>
      </c>
      <c r="B72" s="71" t="s">
        <v>131</v>
      </c>
      <c r="C72" s="71">
        <v>246000</v>
      </c>
      <c r="D72" s="73">
        <f t="shared" si="1"/>
        <v>4.5098722202870922</v>
      </c>
    </row>
    <row r="73" spans="1:4" ht="16.5">
      <c r="A73" s="131">
        <v>63</v>
      </c>
      <c r="B73" s="71" t="s">
        <v>176</v>
      </c>
      <c r="C73" s="71">
        <v>500</v>
      </c>
      <c r="D73" s="73">
        <f t="shared" si="1"/>
        <v>9.1664069518030324E-3</v>
      </c>
    </row>
    <row r="74" spans="1:4" ht="16.5">
      <c r="A74" s="70">
        <v>64</v>
      </c>
      <c r="B74" s="71" t="s">
        <v>132</v>
      </c>
      <c r="C74" s="71">
        <v>100</v>
      </c>
      <c r="D74" s="73">
        <f t="shared" si="1"/>
        <v>1.8332813903606064E-3</v>
      </c>
    </row>
    <row r="75" spans="1:4" ht="16.5">
      <c r="A75" s="131">
        <v>65</v>
      </c>
      <c r="B75" s="71" t="s">
        <v>133</v>
      </c>
      <c r="C75" s="71">
        <v>1000</v>
      </c>
      <c r="D75" s="73">
        <f t="shared" si="1"/>
        <v>1.8332813903606065E-2</v>
      </c>
    </row>
    <row r="76" spans="1:4" ht="16.5">
      <c r="A76" s="70">
        <v>66</v>
      </c>
      <c r="B76" s="71" t="s">
        <v>134</v>
      </c>
      <c r="C76" s="71">
        <v>1000</v>
      </c>
      <c r="D76" s="73">
        <f t="shared" si="1"/>
        <v>1.8332813903606065E-2</v>
      </c>
    </row>
    <row r="77" spans="1:4" ht="16.5">
      <c r="A77" s="131">
        <v>67</v>
      </c>
      <c r="B77" s="71" t="s">
        <v>135</v>
      </c>
      <c r="C77" s="71">
        <v>500</v>
      </c>
      <c r="D77" s="73">
        <f t="shared" si="1"/>
        <v>9.1664069518030324E-3</v>
      </c>
    </row>
    <row r="78" spans="1:4" ht="16.5">
      <c r="A78" s="70">
        <v>68</v>
      </c>
      <c r="B78" s="71" t="s">
        <v>136</v>
      </c>
      <c r="C78" s="71">
        <v>1800</v>
      </c>
      <c r="D78" s="73">
        <f t="shared" si="1"/>
        <v>3.2999065026490915E-2</v>
      </c>
    </row>
    <row r="79" spans="1:4" ht="16.5">
      <c r="A79" s="131">
        <v>69</v>
      </c>
      <c r="B79" s="71" t="s">
        <v>137</v>
      </c>
      <c r="C79" s="71">
        <v>1000</v>
      </c>
      <c r="D79" s="73">
        <f t="shared" si="1"/>
        <v>1.8332813903606065E-2</v>
      </c>
    </row>
    <row r="80" spans="1:4" ht="16.5">
      <c r="A80" s="70">
        <v>70</v>
      </c>
      <c r="B80" s="71" t="s">
        <v>138</v>
      </c>
      <c r="C80" s="71">
        <v>500</v>
      </c>
      <c r="D80" s="73">
        <f t="shared" si="1"/>
        <v>9.1664069518030324E-3</v>
      </c>
    </row>
    <row r="81" spans="1:4" ht="16.5">
      <c r="A81" s="131">
        <v>71</v>
      </c>
      <c r="B81" s="71" t="s">
        <v>139</v>
      </c>
      <c r="C81" s="71">
        <v>300</v>
      </c>
      <c r="D81" s="73">
        <f t="shared" si="1"/>
        <v>5.4998441710818191E-3</v>
      </c>
    </row>
    <row r="82" spans="1:4" ht="17.25" thickBot="1">
      <c r="A82" s="70">
        <v>72</v>
      </c>
      <c r="B82" s="74" t="s">
        <v>140</v>
      </c>
      <c r="C82" s="74">
        <v>500</v>
      </c>
      <c r="D82" s="75">
        <f t="shared" si="1"/>
        <v>9.1664069518030324E-3</v>
      </c>
    </row>
    <row r="83" spans="1:4" ht="16.5" thickBot="1">
      <c r="A83" s="145" t="s">
        <v>141</v>
      </c>
      <c r="B83" s="146"/>
      <c r="C83" s="76">
        <f>SUM(C7:C82)</f>
        <v>2284187</v>
      </c>
      <c r="D83" s="77">
        <f t="shared" si="1"/>
        <v>41.875575192036223</v>
      </c>
    </row>
    <row r="85" spans="1:4">
      <c r="A85" s="90" t="s">
        <v>168</v>
      </c>
      <c r="B85" s="90"/>
    </row>
    <row r="86" spans="1:4">
      <c r="A86" s="91"/>
      <c r="B86" s="90"/>
    </row>
    <row r="87" spans="1:4">
      <c r="A87" s="91"/>
      <c r="B87" s="90"/>
    </row>
    <row r="88" spans="1:4">
      <c r="A88" s="90" t="s">
        <v>169</v>
      </c>
      <c r="B88" s="90"/>
    </row>
  </sheetData>
  <mergeCells count="1">
    <mergeCell ref="A83:B83"/>
  </mergeCells>
  <phoneticPr fontId="0" type="noConversion"/>
  <pageMargins left="0.45" right="0.23" top="0.3" bottom="0.24" header="0.3" footer="0.22"/>
  <pageSetup paperSize="9" orientation="portrait" horizontalDpi="4294967295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8"/>
  <sheetViews>
    <sheetView workbookViewId="0">
      <selection activeCell="G6" sqref="G6"/>
    </sheetView>
  </sheetViews>
  <sheetFormatPr defaultRowHeight="15.75"/>
  <cols>
    <col min="1" max="1" width="7.7109375" style="81" bestFit="1" customWidth="1"/>
    <col min="2" max="2" width="35.7109375" style="80" customWidth="1"/>
    <col min="3" max="3" width="13.85546875" style="80" customWidth="1"/>
    <col min="4" max="4" width="36.5703125" style="80" customWidth="1"/>
    <col min="5" max="16384" width="9.140625" style="80"/>
  </cols>
  <sheetData>
    <row r="2" spans="1:4" ht="16.5">
      <c r="A2" s="136" t="s">
        <v>205</v>
      </c>
      <c r="B2" s="79" t="s">
        <v>66</v>
      </c>
    </row>
    <row r="3" spans="1:4" ht="16.5">
      <c r="B3" s="79" t="s">
        <v>142</v>
      </c>
    </row>
    <row r="4" spans="1:4" ht="16.5">
      <c r="B4" s="79"/>
    </row>
    <row r="5" spans="1:4" ht="16.5" thickBot="1"/>
    <row r="6" spans="1:4" ht="72" customHeight="1" thickBot="1">
      <c r="A6" s="132" t="s">
        <v>170</v>
      </c>
      <c r="B6" s="133" t="s">
        <v>69</v>
      </c>
      <c r="C6" s="132" t="s">
        <v>70</v>
      </c>
      <c r="D6" s="132" t="s">
        <v>71</v>
      </c>
    </row>
    <row r="7" spans="1:4" ht="24" customHeight="1">
      <c r="A7" s="95">
        <v>1</v>
      </c>
      <c r="B7" s="98" t="s">
        <v>180</v>
      </c>
      <c r="C7" s="101">
        <v>184576</v>
      </c>
      <c r="D7" s="104">
        <f t="shared" ref="D7:D11" si="0">+C7*100/5454700</f>
        <v>3.3837974590719928</v>
      </c>
    </row>
    <row r="8" spans="1:4" ht="24" customHeight="1">
      <c r="A8" s="96">
        <v>2</v>
      </c>
      <c r="B8" s="99" t="s">
        <v>179</v>
      </c>
      <c r="C8" s="102">
        <v>144714</v>
      </c>
      <c r="D8" s="105">
        <f>+C8*100/5454700</f>
        <v>2.6530148312464479</v>
      </c>
    </row>
    <row r="9" spans="1:4" ht="24" customHeight="1">
      <c r="A9" s="95">
        <v>3</v>
      </c>
      <c r="B9" s="98" t="s">
        <v>178</v>
      </c>
      <c r="C9" s="101">
        <v>79394</v>
      </c>
      <c r="D9" s="104">
        <f>+C9*100/5454700</f>
        <v>1.4555154270628998</v>
      </c>
    </row>
    <row r="10" spans="1:4" ht="24" customHeight="1">
      <c r="A10" s="210">
        <v>4</v>
      </c>
      <c r="B10" s="211" t="s">
        <v>222</v>
      </c>
      <c r="C10" s="212">
        <v>77440</v>
      </c>
      <c r="D10" s="105">
        <f>+C10*100/5454700</f>
        <v>1.4196931086952536</v>
      </c>
    </row>
    <row r="11" spans="1:4" ht="24" customHeight="1" thickBot="1">
      <c r="A11" s="97">
        <v>5</v>
      </c>
      <c r="B11" s="100" t="s">
        <v>184</v>
      </c>
      <c r="C11" s="103">
        <v>57912</v>
      </c>
      <c r="D11" s="106">
        <f t="shared" si="0"/>
        <v>1.0616899187856343</v>
      </c>
    </row>
    <row r="12" spans="1:4" ht="24" customHeight="1" thickBot="1">
      <c r="A12" s="147" t="s">
        <v>141</v>
      </c>
      <c r="B12" s="148"/>
      <c r="C12" s="93">
        <f>SUM(C7:C11)</f>
        <v>544036</v>
      </c>
      <c r="D12" s="94">
        <f>+C12*100/5454700</f>
        <v>9.9737107448622293</v>
      </c>
    </row>
    <row r="14" spans="1:4" ht="16.5">
      <c r="A14" s="89" t="s">
        <v>168</v>
      </c>
      <c r="B14" s="89"/>
    </row>
    <row r="15" spans="1:4" ht="16.5">
      <c r="A15" s="78"/>
      <c r="B15" s="89"/>
    </row>
    <row r="16" spans="1:4" ht="16.5">
      <c r="A16" s="78"/>
      <c r="B16" s="89"/>
    </row>
    <row r="17" spans="1:2" ht="16.5">
      <c r="A17" s="78"/>
      <c r="B17" s="89"/>
    </row>
    <row r="18" spans="1:2" ht="16.5">
      <c r="A18" s="89" t="s">
        <v>169</v>
      </c>
      <c r="B18" s="89"/>
    </row>
  </sheetData>
  <mergeCells count="1">
    <mergeCell ref="A12:B12"/>
  </mergeCells>
  <phoneticPr fontId="0" type="noConversion"/>
  <conditionalFormatting sqref="D7:D12">
    <cfRule type="cellIs" dxfId="0" priority="1" stopIfTrue="1" operator="lessThan">
      <formula>1</formula>
    </cfRule>
  </conditionalFormatting>
  <pageMargins left="0.54" right="0.14000000000000001" top="1" bottom="1" header="0.5" footer="0.5"/>
  <pageSetup paperSize="9" orientation="portrait" horizontalDpi="4294967295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I18"/>
  <sheetViews>
    <sheetView workbookViewId="0">
      <selection activeCell="H12" sqref="H12"/>
    </sheetView>
  </sheetViews>
  <sheetFormatPr defaultRowHeight="16.5"/>
  <cols>
    <col min="1" max="1" width="4" style="138" bestFit="1" customWidth="1"/>
    <col min="2" max="2" width="17.5703125" style="138" customWidth="1"/>
    <col min="3" max="3" width="9.140625" style="138"/>
    <col min="4" max="4" width="12.42578125" style="138" customWidth="1"/>
    <col min="5" max="5" width="8.85546875" style="138" bestFit="1" customWidth="1"/>
    <col min="6" max="6" width="9.42578125" style="138" customWidth="1"/>
    <col min="7" max="7" width="10" style="138" customWidth="1"/>
    <col min="8" max="8" width="10.85546875" style="138" customWidth="1"/>
    <col min="9" max="9" width="15.28515625" style="138" customWidth="1"/>
    <col min="10" max="16384" width="9.140625" style="138"/>
  </cols>
  <sheetData>
    <row r="2" spans="1:9">
      <c r="A2" s="189" t="s">
        <v>216</v>
      </c>
      <c r="B2" s="190"/>
      <c r="C2" s="190"/>
      <c r="D2" s="190"/>
      <c r="E2" s="190"/>
      <c r="F2" s="190"/>
      <c r="G2" s="190"/>
      <c r="H2" s="190"/>
      <c r="I2" s="190"/>
    </row>
    <row r="3" spans="1:9">
      <c r="A3" s="190"/>
      <c r="B3" s="190"/>
      <c r="C3" s="190"/>
      <c r="D3" s="190"/>
      <c r="E3" s="190"/>
      <c r="F3" s="190"/>
      <c r="G3" s="190"/>
      <c r="H3" s="190"/>
      <c r="I3" s="190"/>
    </row>
    <row r="4" spans="1:9">
      <c r="A4" s="190"/>
      <c r="B4" s="190"/>
      <c r="C4" s="190"/>
      <c r="D4" s="190"/>
      <c r="E4" s="190"/>
      <c r="F4" s="190"/>
      <c r="G4" s="190"/>
      <c r="H4" s="190"/>
      <c r="I4" s="190"/>
    </row>
    <row r="5" spans="1:9" ht="17.25" thickBot="1">
      <c r="A5" s="191"/>
      <c r="B5" s="191"/>
      <c r="C5" s="191"/>
      <c r="D5" s="191"/>
      <c r="E5" s="191"/>
      <c r="F5" s="191"/>
      <c r="G5" s="191"/>
      <c r="H5" s="191"/>
      <c r="I5" s="191"/>
    </row>
    <row r="6" spans="1:9" ht="33" customHeight="1" thickBot="1">
      <c r="A6" s="207" t="s">
        <v>221</v>
      </c>
      <c r="B6" s="207" t="s">
        <v>206</v>
      </c>
      <c r="C6" s="207" t="s">
        <v>207</v>
      </c>
      <c r="D6" s="207" t="s">
        <v>208</v>
      </c>
      <c r="E6" s="205" t="s">
        <v>209</v>
      </c>
      <c r="F6" s="206"/>
      <c r="G6" s="205" t="s">
        <v>210</v>
      </c>
      <c r="H6" s="206"/>
      <c r="I6" s="203" t="s">
        <v>211</v>
      </c>
    </row>
    <row r="7" spans="1:9" ht="117.75" customHeight="1" thickBot="1">
      <c r="A7" s="208"/>
      <c r="B7" s="208"/>
      <c r="C7" s="208"/>
      <c r="D7" s="208"/>
      <c r="E7" s="209" t="s">
        <v>212</v>
      </c>
      <c r="F7" s="209" t="s">
        <v>213</v>
      </c>
      <c r="G7" s="209" t="s">
        <v>214</v>
      </c>
      <c r="H7" s="209" t="s">
        <v>215</v>
      </c>
      <c r="I7" s="204"/>
    </row>
    <row r="8" spans="1:9" ht="30" customHeight="1">
      <c r="A8" s="195">
        <v>1</v>
      </c>
      <c r="B8" s="197"/>
      <c r="C8" s="199" t="s">
        <v>217</v>
      </c>
      <c r="D8" s="197" t="s">
        <v>217</v>
      </c>
      <c r="E8" s="199" t="s">
        <v>217</v>
      </c>
      <c r="F8" s="197" t="s">
        <v>217</v>
      </c>
      <c r="G8" s="199" t="s">
        <v>217</v>
      </c>
      <c r="H8" s="197" t="s">
        <v>217</v>
      </c>
      <c r="I8" s="201" t="s">
        <v>217</v>
      </c>
    </row>
    <row r="9" spans="1:9" ht="30" customHeight="1" thickBot="1">
      <c r="A9" s="196">
        <v>2</v>
      </c>
      <c r="B9" s="198"/>
      <c r="C9" s="200" t="s">
        <v>217</v>
      </c>
      <c r="D9" s="198" t="s">
        <v>217</v>
      </c>
      <c r="E9" s="200" t="s">
        <v>217</v>
      </c>
      <c r="F9" s="198" t="s">
        <v>217</v>
      </c>
      <c r="G9" s="200" t="s">
        <v>217</v>
      </c>
      <c r="H9" s="198" t="s">
        <v>217</v>
      </c>
      <c r="I9" s="202" t="s">
        <v>217</v>
      </c>
    </row>
    <row r="10" spans="1:9" ht="29.25" customHeight="1" thickBot="1">
      <c r="A10" s="192" t="s">
        <v>141</v>
      </c>
      <c r="B10" s="193"/>
      <c r="C10" s="194"/>
      <c r="D10" s="194"/>
      <c r="E10" s="194"/>
      <c r="F10" s="194"/>
      <c r="G10" s="194"/>
      <c r="H10" s="194"/>
      <c r="I10" s="194"/>
    </row>
    <row r="11" spans="1:9">
      <c r="A11" s="191"/>
      <c r="B11" s="191"/>
      <c r="C11" s="191"/>
      <c r="D11" s="191"/>
      <c r="E11" s="191"/>
      <c r="F11" s="191"/>
      <c r="G11" s="191"/>
      <c r="H11" s="191"/>
      <c r="I11" s="191"/>
    </row>
    <row r="12" spans="1:9">
      <c r="A12" s="191"/>
      <c r="B12" s="191"/>
      <c r="C12" s="191"/>
      <c r="D12" s="191"/>
      <c r="E12" s="191"/>
      <c r="F12" s="191"/>
      <c r="G12" s="191"/>
      <c r="H12" s="191"/>
      <c r="I12" s="191"/>
    </row>
    <row r="13" spans="1:9">
      <c r="A13" s="191"/>
      <c r="B13" s="191"/>
      <c r="C13" s="191"/>
      <c r="D13" s="191"/>
      <c r="E13" s="191"/>
      <c r="F13" s="191"/>
      <c r="G13" s="191"/>
      <c r="H13" s="191"/>
      <c r="I13" s="191"/>
    </row>
    <row r="14" spans="1:9">
      <c r="A14" s="90" t="s">
        <v>168</v>
      </c>
      <c r="B14" s="191"/>
      <c r="C14" s="191"/>
      <c r="D14" s="191"/>
      <c r="E14" s="191"/>
      <c r="F14" s="191"/>
      <c r="G14" s="191"/>
      <c r="H14" s="191"/>
      <c r="I14" s="191"/>
    </row>
    <row r="15" spans="1:9">
      <c r="A15" s="91"/>
      <c r="B15" s="191"/>
      <c r="C15" s="191"/>
      <c r="D15" s="191"/>
      <c r="E15" s="191"/>
      <c r="F15" s="191"/>
      <c r="G15" s="191"/>
      <c r="H15" s="191"/>
      <c r="I15" s="191"/>
    </row>
    <row r="16" spans="1:9">
      <c r="A16" s="91"/>
      <c r="B16" s="191"/>
      <c r="C16" s="191"/>
      <c r="D16" s="191"/>
      <c r="E16" s="191"/>
      <c r="F16" s="191"/>
      <c r="G16" s="191"/>
      <c r="H16" s="191"/>
      <c r="I16" s="191"/>
    </row>
    <row r="17" spans="1:9">
      <c r="A17" s="91"/>
      <c r="B17" s="191"/>
      <c r="C17" s="191"/>
      <c r="D17" s="191"/>
      <c r="E17" s="191"/>
      <c r="F17" s="191"/>
      <c r="G17" s="191"/>
      <c r="H17" s="191"/>
      <c r="I17" s="191"/>
    </row>
    <row r="18" spans="1:9">
      <c r="A18" s="90" t="s">
        <v>169</v>
      </c>
      <c r="B18" s="191"/>
      <c r="C18" s="191"/>
      <c r="D18" s="191"/>
      <c r="E18" s="191"/>
      <c r="F18" s="191"/>
      <c r="G18" s="191"/>
      <c r="H18" s="191"/>
      <c r="I18" s="191"/>
    </row>
  </sheetData>
  <mergeCells count="9">
    <mergeCell ref="A10:B10"/>
    <mergeCell ref="A2:I4"/>
    <mergeCell ref="B6:B7"/>
    <mergeCell ref="C6:C7"/>
    <mergeCell ref="D6:D7"/>
    <mergeCell ref="E6:F6"/>
    <mergeCell ref="G6:H6"/>
    <mergeCell ref="I6:I7"/>
    <mergeCell ref="A6:A7"/>
  </mergeCells>
  <pageMargins left="0.37" right="0.22" top="0.31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D16"/>
  <sheetViews>
    <sheetView workbookViewId="0">
      <selection activeCell="D5" sqref="D5"/>
    </sheetView>
  </sheetViews>
  <sheetFormatPr defaultRowHeight="15.75"/>
  <cols>
    <col min="1" max="1" width="5.7109375" style="81" customWidth="1"/>
    <col min="2" max="2" width="32.5703125" style="80" customWidth="1"/>
    <col min="3" max="3" width="21" style="80" customWidth="1"/>
    <col min="4" max="4" width="35" style="80" customWidth="1"/>
    <col min="5" max="16384" width="9.140625" style="80"/>
  </cols>
  <sheetData>
    <row r="3" spans="1:4" ht="16.5">
      <c r="A3" s="78" t="s">
        <v>143</v>
      </c>
      <c r="B3" s="151" t="s">
        <v>144</v>
      </c>
      <c r="C3" s="151"/>
      <c r="D3" s="151"/>
    </row>
    <row r="4" spans="1:4" ht="16.5" thickBot="1"/>
    <row r="5" spans="1:4" ht="75.75" thickBot="1">
      <c r="A5" s="107" t="s">
        <v>170</v>
      </c>
      <c r="B5" s="113" t="s">
        <v>69</v>
      </c>
      <c r="C5" s="114" t="s">
        <v>145</v>
      </c>
      <c r="D5" s="107" t="s">
        <v>146</v>
      </c>
    </row>
    <row r="6" spans="1:4" ht="32.25" customHeight="1" thickBot="1">
      <c r="A6" s="108">
        <v>1</v>
      </c>
      <c r="B6" s="109" t="s">
        <v>131</v>
      </c>
      <c r="C6" s="110">
        <v>200000</v>
      </c>
      <c r="D6" s="111">
        <f t="shared" ref="D6:D7" si="0">+C6*100/5454700</f>
        <v>3.6665627807212129</v>
      </c>
    </row>
    <row r="7" spans="1:4" ht="30" customHeight="1" thickBot="1">
      <c r="A7" s="149" t="s">
        <v>141</v>
      </c>
      <c r="B7" s="150"/>
      <c r="C7" s="93">
        <f>SUM(C6:C6)</f>
        <v>200000</v>
      </c>
      <c r="D7" s="112">
        <f t="shared" si="0"/>
        <v>3.6665627807212129</v>
      </c>
    </row>
    <row r="9" spans="1:4" ht="16.5">
      <c r="A9" s="89" t="s">
        <v>168</v>
      </c>
      <c r="B9" s="89"/>
    </row>
    <row r="10" spans="1:4" ht="16.5">
      <c r="A10" s="78"/>
      <c r="B10" s="89"/>
    </row>
    <row r="11" spans="1:4" ht="16.5">
      <c r="A11" s="78"/>
      <c r="B11" s="89"/>
    </row>
    <row r="12" spans="1:4" ht="16.5">
      <c r="A12" s="78"/>
      <c r="B12" s="89"/>
    </row>
    <row r="13" spans="1:4" ht="16.5">
      <c r="A13" s="89" t="s">
        <v>169</v>
      </c>
      <c r="B13" s="89"/>
    </row>
    <row r="16" spans="1:4">
      <c r="B16" s="80" t="s">
        <v>6</v>
      </c>
    </row>
  </sheetData>
  <mergeCells count="2">
    <mergeCell ref="A7:B7"/>
    <mergeCell ref="B3:D3"/>
  </mergeCells>
  <phoneticPr fontId="0" type="noConversion"/>
  <pageMargins left="0.75" right="0.14000000000000001" top="1" bottom="1" header="0.5" footer="0.5"/>
  <pageSetup paperSize="9" orientation="portrait" horizontalDpi="4294967295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3:E14"/>
  <sheetViews>
    <sheetView workbookViewId="0">
      <selection activeCell="C4" sqref="C4"/>
    </sheetView>
  </sheetViews>
  <sheetFormatPr defaultRowHeight="15.75"/>
  <cols>
    <col min="1" max="1" width="6" style="81" customWidth="1"/>
    <col min="2" max="2" width="20.42578125" style="80" customWidth="1"/>
    <col min="3" max="3" width="17.28515625" style="80" customWidth="1"/>
    <col min="4" max="4" width="20.7109375" style="80" customWidth="1"/>
    <col min="5" max="5" width="32.85546875" style="80" customWidth="1"/>
    <col min="6" max="16384" width="9.140625" style="80"/>
  </cols>
  <sheetData>
    <row r="3" spans="1:5" ht="16.5">
      <c r="A3" s="78" t="s">
        <v>147</v>
      </c>
      <c r="B3" s="79" t="s">
        <v>148</v>
      </c>
      <c r="C3" s="79"/>
      <c r="D3" s="79"/>
    </row>
    <row r="5" spans="1:5" ht="16.5" thickBot="1"/>
    <row r="6" spans="1:5" ht="78.75" customHeight="1" thickBot="1">
      <c r="A6" s="120" t="s">
        <v>172</v>
      </c>
      <c r="B6" s="121" t="s">
        <v>149</v>
      </c>
      <c r="C6" s="121" t="s">
        <v>150</v>
      </c>
      <c r="D6" s="121" t="s">
        <v>151</v>
      </c>
      <c r="E6" s="122" t="s">
        <v>152</v>
      </c>
    </row>
    <row r="7" spans="1:5" ht="21.75" customHeight="1">
      <c r="A7" s="115">
        <v>1</v>
      </c>
      <c r="B7" s="116" t="s">
        <v>64</v>
      </c>
      <c r="C7" s="116" t="s">
        <v>64</v>
      </c>
      <c r="D7" s="117">
        <v>0</v>
      </c>
      <c r="E7" s="92">
        <f>(D7*100)/'[1]31.12.2006'!$D$70</f>
        <v>0</v>
      </c>
    </row>
    <row r="8" spans="1:5" ht="24" customHeight="1" thickBot="1">
      <c r="A8" s="152" t="s">
        <v>141</v>
      </c>
      <c r="B8" s="153"/>
      <c r="C8" s="118">
        <f>SUM(C7:C7)</f>
        <v>0</v>
      </c>
      <c r="D8" s="118">
        <f>SUM(D7:D7)</f>
        <v>0</v>
      </c>
      <c r="E8" s="119">
        <f>SUM(E7:E7)</f>
        <v>0</v>
      </c>
    </row>
    <row r="10" spans="1:5" ht="16.5">
      <c r="A10" s="89" t="s">
        <v>168</v>
      </c>
      <c r="B10" s="89"/>
    </row>
    <row r="11" spans="1:5" ht="16.5">
      <c r="A11" s="78"/>
      <c r="B11" s="89"/>
    </row>
    <row r="12" spans="1:5" ht="16.5">
      <c r="A12" s="78"/>
      <c r="B12" s="89"/>
    </row>
    <row r="13" spans="1:5" ht="16.5">
      <c r="A13" s="78"/>
      <c r="B13" s="89"/>
    </row>
    <row r="14" spans="1:5" ht="16.5">
      <c r="A14" s="89" t="s">
        <v>169</v>
      </c>
      <c r="B14" s="89"/>
    </row>
  </sheetData>
  <mergeCells count="1">
    <mergeCell ref="A8:B8"/>
  </mergeCells>
  <phoneticPr fontId="0" type="noConversion"/>
  <pageMargins left="0.41" right="0.17" top="1" bottom="1" header="0.5" footer="0.5"/>
  <pageSetup paperSize="9" orientation="portrait" horizontalDpi="4294967295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3:E15"/>
  <sheetViews>
    <sheetView workbookViewId="0">
      <selection activeCell="D11" sqref="D11"/>
    </sheetView>
  </sheetViews>
  <sheetFormatPr defaultRowHeight="15.75"/>
  <cols>
    <col min="1" max="1" width="7.28515625" style="81" customWidth="1"/>
    <col min="2" max="2" width="17.85546875" style="80" customWidth="1"/>
    <col min="3" max="3" width="19.7109375" style="80" customWidth="1"/>
    <col min="4" max="4" width="17.5703125" style="80" customWidth="1"/>
    <col min="5" max="5" width="37" style="80" customWidth="1"/>
    <col min="6" max="16384" width="9.140625" style="80"/>
  </cols>
  <sheetData>
    <row r="3" spans="1:5" ht="16.5">
      <c r="A3" s="78" t="s">
        <v>153</v>
      </c>
      <c r="B3" s="151" t="s">
        <v>154</v>
      </c>
      <c r="C3" s="151"/>
      <c r="D3" s="151"/>
      <c r="E3" s="151"/>
    </row>
    <row r="4" spans="1:5" ht="16.5">
      <c r="B4" s="151" t="s">
        <v>155</v>
      </c>
      <c r="C4" s="151"/>
      <c r="D4" s="151"/>
      <c r="E4" s="151"/>
    </row>
    <row r="5" spans="1:5" ht="16.5" thickBot="1"/>
    <row r="6" spans="1:5" ht="100.5" customHeight="1" thickBot="1">
      <c r="A6" s="127" t="s">
        <v>68</v>
      </c>
      <c r="B6" s="128" t="s">
        <v>156</v>
      </c>
      <c r="C6" s="128" t="s">
        <v>149</v>
      </c>
      <c r="D6" s="128" t="s">
        <v>157</v>
      </c>
      <c r="E6" s="128" t="s">
        <v>152</v>
      </c>
    </row>
    <row r="7" spans="1:5" ht="16.5">
      <c r="A7" s="123">
        <v>1</v>
      </c>
      <c r="B7" s="124" t="s">
        <v>64</v>
      </c>
      <c r="C7" s="124" t="s">
        <v>64</v>
      </c>
      <c r="D7" s="125">
        <v>0</v>
      </c>
      <c r="E7" s="126">
        <f>(D7*100)/'[1]31.12.2006'!$D$70</f>
        <v>0</v>
      </c>
    </row>
    <row r="8" spans="1:5" ht="17.25" thickBot="1">
      <c r="A8" s="152" t="s">
        <v>141</v>
      </c>
      <c r="B8" s="154"/>
      <c r="C8" s="153"/>
      <c r="D8" s="118">
        <f>SUM(D7:D7)</f>
        <v>0</v>
      </c>
      <c r="E8" s="119">
        <f>SUM(E7:E7)</f>
        <v>0</v>
      </c>
    </row>
    <row r="11" spans="1:5" ht="16.5">
      <c r="A11" s="89" t="s">
        <v>168</v>
      </c>
      <c r="B11" s="89"/>
    </row>
    <row r="12" spans="1:5" ht="16.5">
      <c r="A12" s="78"/>
      <c r="B12" s="89"/>
    </row>
    <row r="13" spans="1:5" ht="16.5">
      <c r="A13" s="78"/>
      <c r="B13" s="89"/>
    </row>
    <row r="14" spans="1:5" ht="16.5">
      <c r="A14" s="78"/>
      <c r="B14" s="89"/>
    </row>
    <row r="15" spans="1:5" ht="16.5">
      <c r="A15" s="89" t="s">
        <v>169</v>
      </c>
      <c r="B15" s="89"/>
    </row>
  </sheetData>
  <mergeCells count="3">
    <mergeCell ref="B3:E3"/>
    <mergeCell ref="B4:E4"/>
    <mergeCell ref="A8:C8"/>
  </mergeCells>
  <phoneticPr fontId="0" type="noConversion"/>
  <conditionalFormatting sqref="E7:E8">
    <cfRule type="cellIs" dxfId="4" priority="1" stopIfTrue="1" operator="lessThan">
      <formula>1</formula>
    </cfRule>
  </conditionalFormatting>
  <pageMargins left="0.39" right="0.14000000000000001" top="1" bottom="1" header="0.5" footer="0.5"/>
  <pageSetup paperSize="9" orientation="portrait" horizontalDpi="4294967295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3:N80"/>
  <sheetViews>
    <sheetView topLeftCell="A64" workbookViewId="0">
      <selection activeCell="L10" sqref="L10"/>
    </sheetView>
  </sheetViews>
  <sheetFormatPr defaultRowHeight="13.5"/>
  <cols>
    <col min="1" max="1" width="5.5703125" style="6" customWidth="1"/>
    <col min="2" max="2" width="32" style="7" customWidth="1"/>
    <col min="3" max="3" width="7.85546875" style="7" customWidth="1"/>
    <col min="4" max="4" width="9.42578125" style="6" customWidth="1"/>
    <col min="5" max="5" width="11.5703125" style="6" customWidth="1"/>
    <col min="6" max="6" width="9" style="8" customWidth="1"/>
    <col min="7" max="7" width="9.140625" style="8"/>
    <col min="8" max="8" width="6.7109375" style="6" customWidth="1"/>
    <col min="9" max="9" width="6.140625" style="6" customWidth="1"/>
    <col min="10" max="16384" width="9.140625" style="7"/>
  </cols>
  <sheetData>
    <row r="3" spans="1:14" ht="14.25" thickBot="1"/>
    <row r="4" spans="1:14" ht="17.25" thickBot="1">
      <c r="A4" s="155" t="s">
        <v>177</v>
      </c>
      <c r="B4" s="156"/>
      <c r="C4" s="156"/>
      <c r="D4" s="156"/>
      <c r="E4" s="156"/>
      <c r="F4" s="156"/>
      <c r="G4" s="156"/>
      <c r="H4" s="156"/>
      <c r="I4" s="157"/>
      <c r="L4" s="21"/>
      <c r="M4" s="21"/>
      <c r="N4" s="21"/>
    </row>
    <row r="5" spans="1:14" ht="19.5" thickBot="1">
      <c r="A5" s="9"/>
      <c r="C5" s="10"/>
      <c r="D5" s="10"/>
      <c r="E5" s="10"/>
      <c r="I5" s="11"/>
      <c r="L5" s="21"/>
      <c r="M5" s="21"/>
      <c r="N5" s="21"/>
    </row>
    <row r="6" spans="1:14" ht="24" thickBot="1">
      <c r="A6" s="12"/>
      <c r="B6" s="13" t="s">
        <v>0</v>
      </c>
      <c r="C6" s="160" t="s">
        <v>159</v>
      </c>
      <c r="D6" s="161"/>
      <c r="E6" s="161"/>
      <c r="F6" s="161"/>
      <c r="G6" s="161"/>
      <c r="H6" s="162"/>
      <c r="I6" s="14"/>
    </row>
    <row r="7" spans="1:14" ht="17.25" thickBot="1">
      <c r="A7" s="12"/>
      <c r="B7" s="15"/>
      <c r="C7" s="15"/>
      <c r="D7" s="16"/>
      <c r="E7" s="16"/>
      <c r="F7" s="17"/>
      <c r="G7" s="17"/>
      <c r="I7" s="11"/>
    </row>
    <row r="8" spans="1:14" ht="17.25" thickBot="1">
      <c r="A8" s="12"/>
      <c r="B8" s="18" t="s">
        <v>1</v>
      </c>
      <c r="C8" s="158">
        <v>530883</v>
      </c>
      <c r="D8" s="159"/>
      <c r="E8" s="155" t="s">
        <v>223</v>
      </c>
      <c r="F8" s="156"/>
      <c r="G8" s="156"/>
      <c r="H8" s="157"/>
      <c r="I8" s="11"/>
    </row>
    <row r="9" spans="1:14" ht="17.25" thickBot="1">
      <c r="A9" s="12"/>
      <c r="B9" s="19"/>
      <c r="C9" s="20"/>
      <c r="D9" s="20"/>
      <c r="E9" s="19"/>
      <c r="F9" s="19"/>
      <c r="G9" s="19"/>
      <c r="H9" s="19"/>
      <c r="I9" s="11"/>
    </row>
    <row r="10" spans="1:14" s="21" customFormat="1" ht="69" customHeight="1" thickBot="1">
      <c r="A10" s="168" t="s">
        <v>160</v>
      </c>
      <c r="B10" s="170" t="s">
        <v>161</v>
      </c>
      <c r="C10" s="172" t="s">
        <v>162</v>
      </c>
      <c r="D10" s="170" t="s">
        <v>163</v>
      </c>
      <c r="E10" s="163" t="s">
        <v>2</v>
      </c>
      <c r="F10" s="165" t="s">
        <v>3</v>
      </c>
      <c r="G10" s="166"/>
      <c r="H10" s="165" t="s">
        <v>164</v>
      </c>
      <c r="I10" s="167"/>
    </row>
    <row r="11" spans="1:14" s="21" customFormat="1" ht="63.75" customHeight="1" thickBot="1">
      <c r="A11" s="169"/>
      <c r="B11" s="171"/>
      <c r="C11" s="173"/>
      <c r="D11" s="171"/>
      <c r="E11" s="164"/>
      <c r="F11" s="22" t="s">
        <v>181</v>
      </c>
      <c r="G11" s="23" t="s">
        <v>4</v>
      </c>
      <c r="H11" s="24" t="s">
        <v>165</v>
      </c>
      <c r="I11" s="24" t="s">
        <v>166</v>
      </c>
    </row>
    <row r="12" spans="1:14" ht="32.25">
      <c r="A12" s="25" t="s">
        <v>5</v>
      </c>
      <c r="B12" s="26" t="s">
        <v>182</v>
      </c>
      <c r="C12" s="27"/>
      <c r="D12" s="28" t="s">
        <v>6</v>
      </c>
      <c r="E12" s="28"/>
      <c r="F12" s="29"/>
      <c r="G12" s="29"/>
      <c r="H12" s="28"/>
      <c r="I12" s="59"/>
    </row>
    <row r="13" spans="1:14" ht="16.5">
      <c r="A13" s="30">
        <v>1</v>
      </c>
      <c r="B13" s="31" t="s">
        <v>7</v>
      </c>
      <c r="C13" s="32"/>
      <c r="D13" s="33"/>
      <c r="E13" s="33"/>
      <c r="F13" s="34"/>
      <c r="G13" s="34"/>
      <c r="H13" s="33"/>
      <c r="I13" s="60"/>
    </row>
    <row r="14" spans="1:14" ht="33">
      <c r="A14" s="35" t="s">
        <v>8</v>
      </c>
      <c r="B14" s="36" t="s">
        <v>9</v>
      </c>
      <c r="C14" s="37">
        <v>72</v>
      </c>
      <c r="D14" s="38">
        <v>2284187</v>
      </c>
      <c r="E14" s="38">
        <v>2251287</v>
      </c>
      <c r="F14" s="34">
        <f>+D14*100/5454700</f>
        <v>41.875575192036223</v>
      </c>
      <c r="G14" s="34">
        <f>+D14*100/5454700</f>
        <v>41.875575192036223</v>
      </c>
      <c r="H14" s="33">
        <v>0</v>
      </c>
      <c r="I14" s="61">
        <v>0</v>
      </c>
    </row>
    <row r="15" spans="1:14" ht="33">
      <c r="A15" s="35" t="s">
        <v>10</v>
      </c>
      <c r="B15" s="36" t="s">
        <v>11</v>
      </c>
      <c r="C15" s="37">
        <v>0</v>
      </c>
      <c r="D15" s="38">
        <v>0</v>
      </c>
      <c r="E15" s="38">
        <v>0</v>
      </c>
      <c r="F15" s="34">
        <f>(D15*100)/$D$67</f>
        <v>0</v>
      </c>
      <c r="G15" s="34">
        <f>(D15*100)/$D$71</f>
        <v>0</v>
      </c>
      <c r="H15" s="33">
        <v>0</v>
      </c>
      <c r="I15" s="61">
        <v>0</v>
      </c>
    </row>
    <row r="16" spans="1:14" ht="16.5">
      <c r="A16" s="35" t="s">
        <v>12</v>
      </c>
      <c r="B16" s="36" t="s">
        <v>13</v>
      </c>
      <c r="C16" s="37">
        <v>0</v>
      </c>
      <c r="D16" s="38">
        <v>0</v>
      </c>
      <c r="E16" s="38">
        <v>0</v>
      </c>
      <c r="F16" s="34">
        <f>(D16*100)/$D$67</f>
        <v>0</v>
      </c>
      <c r="G16" s="34">
        <f>(D16*100)/$D$71</f>
        <v>0</v>
      </c>
      <c r="H16" s="33">
        <v>0</v>
      </c>
      <c r="I16" s="61">
        <v>0</v>
      </c>
    </row>
    <row r="17" spans="1:9" ht="16.5">
      <c r="A17" s="35" t="s">
        <v>14</v>
      </c>
      <c r="B17" s="36" t="s">
        <v>15</v>
      </c>
      <c r="C17" s="37">
        <v>0</v>
      </c>
      <c r="D17" s="38">
        <v>0</v>
      </c>
      <c r="E17" s="38">
        <v>0</v>
      </c>
      <c r="F17" s="34">
        <f>(D17*100)/$D$67</f>
        <v>0</v>
      </c>
      <c r="G17" s="34">
        <f>(D17*100)/$D$71</f>
        <v>0</v>
      </c>
      <c r="H17" s="33">
        <v>0</v>
      </c>
      <c r="I17" s="61">
        <v>0</v>
      </c>
    </row>
    <row r="18" spans="1:9" ht="16.5">
      <c r="A18" s="35" t="s">
        <v>16</v>
      </c>
      <c r="B18" s="36" t="s">
        <v>17</v>
      </c>
      <c r="C18" s="32">
        <v>0</v>
      </c>
      <c r="D18" s="38">
        <v>0</v>
      </c>
      <c r="E18" s="38">
        <v>0</v>
      </c>
      <c r="F18" s="34">
        <f>(D18*100)/$D$67</f>
        <v>0</v>
      </c>
      <c r="G18" s="34">
        <f>(D18*100)/$D$71</f>
        <v>0</v>
      </c>
      <c r="H18" s="33">
        <v>0</v>
      </c>
      <c r="I18" s="61">
        <v>0</v>
      </c>
    </row>
    <row r="19" spans="1:9" ht="16.5">
      <c r="A19" s="39" t="s">
        <v>18</v>
      </c>
      <c r="B19" s="40"/>
      <c r="C19" s="37"/>
      <c r="D19" s="38"/>
      <c r="E19" s="38"/>
      <c r="F19" s="34"/>
      <c r="G19" s="34"/>
      <c r="H19" s="33"/>
      <c r="I19" s="60"/>
    </row>
    <row r="20" spans="1:9" ht="16.5">
      <c r="A20" s="39" t="s">
        <v>19</v>
      </c>
      <c r="B20" s="40"/>
      <c r="C20" s="37"/>
      <c r="D20" s="38"/>
      <c r="E20" s="38"/>
      <c r="F20" s="34"/>
      <c r="G20" s="34"/>
      <c r="H20" s="33"/>
      <c r="I20" s="60"/>
    </row>
    <row r="21" spans="1:9" ht="16.5">
      <c r="A21" s="39"/>
      <c r="B21" s="40"/>
      <c r="C21" s="37"/>
      <c r="D21" s="38"/>
      <c r="E21" s="38"/>
      <c r="F21" s="34"/>
      <c r="G21" s="34"/>
      <c r="H21" s="33"/>
      <c r="I21" s="60"/>
    </row>
    <row r="22" spans="1:9" ht="16.5">
      <c r="A22" s="174"/>
      <c r="B22" s="175"/>
      <c r="C22" s="175"/>
      <c r="D22" s="175"/>
      <c r="E22" s="175"/>
      <c r="F22" s="175"/>
      <c r="G22" s="175"/>
      <c r="H22" s="175"/>
      <c r="I22" s="176"/>
    </row>
    <row r="23" spans="1:9" ht="16.5">
      <c r="A23" s="30"/>
      <c r="B23" s="31" t="s">
        <v>20</v>
      </c>
      <c r="C23" s="41">
        <f>SUM(C14:C22)</f>
        <v>72</v>
      </c>
      <c r="D23" s="42">
        <f>SUM(D14:D22)</f>
        <v>2284187</v>
      </c>
      <c r="E23" s="42">
        <f>SUM(E14:E22)</f>
        <v>2251287</v>
      </c>
      <c r="F23" s="43">
        <f>SUM(F14:F22)</f>
        <v>41.875575192036223</v>
      </c>
      <c r="G23" s="43">
        <f>SUM(G14:G22)</f>
        <v>41.875575192036223</v>
      </c>
      <c r="H23" s="33">
        <v>0</v>
      </c>
      <c r="I23" s="61">
        <v>0</v>
      </c>
    </row>
    <row r="24" spans="1:9" ht="15">
      <c r="A24" s="177"/>
      <c r="B24" s="178"/>
      <c r="C24" s="178"/>
      <c r="D24" s="178"/>
      <c r="E24" s="178"/>
      <c r="F24" s="178"/>
      <c r="G24" s="178"/>
      <c r="H24" s="178"/>
      <c r="I24" s="179"/>
    </row>
    <row r="25" spans="1:9" ht="16.5">
      <c r="A25" s="30">
        <v>2</v>
      </c>
      <c r="B25" s="31" t="s">
        <v>21</v>
      </c>
      <c r="C25" s="32"/>
      <c r="D25" s="33"/>
      <c r="E25" s="33"/>
      <c r="F25" s="34"/>
      <c r="G25" s="34"/>
      <c r="H25" s="33"/>
      <c r="I25" s="60"/>
    </row>
    <row r="26" spans="1:9" ht="49.5" customHeight="1">
      <c r="A26" s="35" t="s">
        <v>22</v>
      </c>
      <c r="B26" s="36" t="s">
        <v>23</v>
      </c>
      <c r="C26" s="37">
        <v>0</v>
      </c>
      <c r="D26" s="38">
        <v>0</v>
      </c>
      <c r="E26" s="38">
        <v>0</v>
      </c>
      <c r="F26" s="34">
        <f>(D26*100)/$D$67</f>
        <v>0</v>
      </c>
      <c r="G26" s="34">
        <f>(D26*100)/$D$71</f>
        <v>0</v>
      </c>
      <c r="H26" s="33">
        <v>0</v>
      </c>
      <c r="I26" s="61">
        <v>0</v>
      </c>
    </row>
    <row r="27" spans="1:9" ht="16.5">
      <c r="A27" s="35" t="s">
        <v>24</v>
      </c>
      <c r="B27" s="36" t="s">
        <v>13</v>
      </c>
      <c r="C27" s="37">
        <v>0</v>
      </c>
      <c r="D27" s="38">
        <v>0</v>
      </c>
      <c r="E27" s="38">
        <v>0</v>
      </c>
      <c r="F27" s="34">
        <f>(D27*100)/$D$67</f>
        <v>0</v>
      </c>
      <c r="G27" s="34">
        <f>(D27*100)/$D$71</f>
        <v>0</v>
      </c>
      <c r="H27" s="33">
        <v>0</v>
      </c>
      <c r="I27" s="61">
        <v>0</v>
      </c>
    </row>
    <row r="28" spans="1:9" ht="16.5">
      <c r="A28" s="35" t="s">
        <v>25</v>
      </c>
      <c r="B28" s="36" t="s">
        <v>26</v>
      </c>
      <c r="C28" s="37">
        <v>0</v>
      </c>
      <c r="D28" s="38">
        <v>0</v>
      </c>
      <c r="E28" s="38">
        <v>0</v>
      </c>
      <c r="F28" s="34">
        <f>(D28*100)/$D$67</f>
        <v>0</v>
      </c>
      <c r="G28" s="34">
        <f>(D28*100)/$D$71</f>
        <v>0</v>
      </c>
      <c r="H28" s="33">
        <v>0</v>
      </c>
      <c r="I28" s="61">
        <v>0</v>
      </c>
    </row>
    <row r="29" spans="1:9" ht="16.5">
      <c r="A29" s="35" t="s">
        <v>27</v>
      </c>
      <c r="B29" s="36" t="s">
        <v>17</v>
      </c>
      <c r="C29" s="32">
        <v>0</v>
      </c>
      <c r="D29" s="38">
        <v>0</v>
      </c>
      <c r="E29" s="38">
        <v>0</v>
      </c>
      <c r="F29" s="34">
        <f>(D29*100)/$D$67</f>
        <v>0</v>
      </c>
      <c r="G29" s="34">
        <f>(D29*100)/$D$71</f>
        <v>0</v>
      </c>
      <c r="H29" s="33">
        <v>0</v>
      </c>
      <c r="I29" s="61">
        <v>0</v>
      </c>
    </row>
    <row r="30" spans="1:9" ht="16.5">
      <c r="A30" s="39" t="s">
        <v>28</v>
      </c>
      <c r="B30" s="40"/>
      <c r="C30" s="37"/>
      <c r="D30" s="38"/>
      <c r="E30" s="38"/>
      <c r="F30" s="34"/>
      <c r="G30" s="34"/>
      <c r="H30" s="33"/>
      <c r="I30" s="60"/>
    </row>
    <row r="31" spans="1:9" ht="16.5">
      <c r="A31" s="39" t="s">
        <v>29</v>
      </c>
      <c r="B31" s="40"/>
      <c r="C31" s="37"/>
      <c r="D31" s="38"/>
      <c r="E31" s="38"/>
      <c r="F31" s="34"/>
      <c r="G31" s="34"/>
      <c r="H31" s="33"/>
      <c r="I31" s="60"/>
    </row>
    <row r="32" spans="1:9" ht="16.5">
      <c r="A32" s="180"/>
      <c r="B32" s="181"/>
      <c r="C32" s="181"/>
      <c r="D32" s="181"/>
      <c r="E32" s="181"/>
      <c r="F32" s="181"/>
      <c r="G32" s="181"/>
      <c r="H32" s="181"/>
      <c r="I32" s="182"/>
    </row>
    <row r="33" spans="1:9" ht="16.5">
      <c r="A33" s="30"/>
      <c r="B33" s="31" t="s">
        <v>30</v>
      </c>
      <c r="C33" s="41">
        <f>SUM(C26:C32)</f>
        <v>0</v>
      </c>
      <c r="D33" s="42">
        <f>SUM(D26:D32)</f>
        <v>0</v>
      </c>
      <c r="E33" s="42">
        <f>SUM(E26:E32)</f>
        <v>0</v>
      </c>
      <c r="F33" s="43">
        <f>SUM(F26:F32)</f>
        <v>0</v>
      </c>
      <c r="G33" s="43">
        <f>SUM(G26:G32)</f>
        <v>0</v>
      </c>
      <c r="H33" s="33">
        <v>0</v>
      </c>
      <c r="I33" s="61">
        <v>0</v>
      </c>
    </row>
    <row r="34" spans="1:9" ht="15">
      <c r="A34" s="177"/>
      <c r="B34" s="178"/>
      <c r="C34" s="178"/>
      <c r="D34" s="178"/>
      <c r="E34" s="178"/>
      <c r="F34" s="178"/>
      <c r="G34" s="178"/>
      <c r="H34" s="178"/>
      <c r="I34" s="179"/>
    </row>
    <row r="35" spans="1:9" ht="54" customHeight="1" thickBot="1">
      <c r="A35" s="44"/>
      <c r="B35" s="45" t="s">
        <v>167</v>
      </c>
      <c r="C35" s="46">
        <f>C23+C33</f>
        <v>72</v>
      </c>
      <c r="D35" s="47">
        <f>(D23+D33)</f>
        <v>2284187</v>
      </c>
      <c r="E35" s="47">
        <f>E23+E33</f>
        <v>2251287</v>
      </c>
      <c r="F35" s="48">
        <f>(D35*100)/D67</f>
        <v>41.875575192036223</v>
      </c>
      <c r="G35" s="48">
        <f>(D35*100)/D71</f>
        <v>41.875575192036223</v>
      </c>
      <c r="H35" s="62">
        <v>0</v>
      </c>
      <c r="I35" s="63">
        <v>0</v>
      </c>
    </row>
    <row r="36" spans="1:9" ht="16.5">
      <c r="A36" s="49"/>
      <c r="B36" s="50"/>
      <c r="C36" s="51"/>
      <c r="D36" s="19"/>
      <c r="E36" s="19"/>
      <c r="F36" s="52"/>
      <c r="G36" s="52"/>
      <c r="H36" s="16"/>
      <c r="I36" s="17"/>
    </row>
    <row r="37" spans="1:9" ht="17.25" thickBot="1">
      <c r="A37" s="49"/>
      <c r="B37" s="50"/>
      <c r="C37" s="51"/>
      <c r="D37" s="19"/>
      <c r="E37" s="19"/>
      <c r="F37" s="52"/>
      <c r="G37" s="52"/>
      <c r="H37" s="16"/>
      <c r="I37" s="17"/>
    </row>
    <row r="38" spans="1:9" ht="16.5">
      <c r="A38" s="25" t="s">
        <v>31</v>
      </c>
      <c r="B38" s="26" t="s">
        <v>32</v>
      </c>
      <c r="C38" s="27"/>
      <c r="D38" s="28"/>
      <c r="E38" s="28"/>
      <c r="F38" s="29"/>
      <c r="G38" s="29"/>
      <c r="H38" s="28"/>
      <c r="I38" s="59"/>
    </row>
    <row r="39" spans="1:9" ht="16.5">
      <c r="A39" s="30">
        <v>1</v>
      </c>
      <c r="B39" s="31" t="s">
        <v>26</v>
      </c>
      <c r="C39" s="32"/>
      <c r="D39" s="33"/>
      <c r="E39" s="33"/>
      <c r="F39" s="34"/>
      <c r="G39" s="34"/>
      <c r="H39" s="33"/>
      <c r="I39" s="60"/>
    </row>
    <row r="40" spans="1:9" ht="16.5">
      <c r="A40" s="35" t="s">
        <v>8</v>
      </c>
      <c r="B40" s="36" t="s">
        <v>33</v>
      </c>
      <c r="C40" s="37">
        <v>0</v>
      </c>
      <c r="D40" s="38">
        <v>0</v>
      </c>
      <c r="E40" s="38">
        <v>0</v>
      </c>
      <c r="F40" s="34">
        <f t="shared" ref="F40:F49" si="0">(D40*100)/$D$67</f>
        <v>0</v>
      </c>
      <c r="G40" s="34">
        <f t="shared" ref="G40:G49" si="1">(D40*100)/$D$71</f>
        <v>0</v>
      </c>
      <c r="H40" s="33">
        <v>0</v>
      </c>
      <c r="I40" s="64">
        <v>0</v>
      </c>
    </row>
    <row r="41" spans="1:9" ht="18">
      <c r="A41" s="35" t="s">
        <v>10</v>
      </c>
      <c r="B41" s="36" t="s">
        <v>183</v>
      </c>
      <c r="C41" s="37">
        <v>0</v>
      </c>
      <c r="D41" s="38">
        <v>0</v>
      </c>
      <c r="E41" s="38">
        <v>0</v>
      </c>
      <c r="F41" s="34">
        <f t="shared" si="0"/>
        <v>0</v>
      </c>
      <c r="G41" s="34">
        <f t="shared" si="1"/>
        <v>0</v>
      </c>
      <c r="H41" s="33">
        <v>0</v>
      </c>
      <c r="I41" s="64">
        <v>0</v>
      </c>
    </row>
    <row r="42" spans="1:9" ht="33">
      <c r="A42" s="35" t="s">
        <v>12</v>
      </c>
      <c r="B42" s="36" t="s">
        <v>11</v>
      </c>
      <c r="C42" s="37">
        <v>0</v>
      </c>
      <c r="D42" s="38">
        <v>0</v>
      </c>
      <c r="E42" s="38">
        <v>0</v>
      </c>
      <c r="F42" s="34">
        <f t="shared" si="0"/>
        <v>0</v>
      </c>
      <c r="G42" s="34">
        <f t="shared" si="1"/>
        <v>0</v>
      </c>
      <c r="H42" s="33">
        <v>0</v>
      </c>
      <c r="I42" s="64">
        <v>0</v>
      </c>
    </row>
    <row r="43" spans="1:9" ht="16.5">
      <c r="A43" s="35" t="s">
        <v>34</v>
      </c>
      <c r="B43" s="36" t="s">
        <v>35</v>
      </c>
      <c r="C43" s="37">
        <v>0</v>
      </c>
      <c r="D43" s="38">
        <v>0</v>
      </c>
      <c r="E43" s="38">
        <v>0</v>
      </c>
      <c r="F43" s="34">
        <f t="shared" si="0"/>
        <v>0</v>
      </c>
      <c r="G43" s="34">
        <f t="shared" si="1"/>
        <v>0</v>
      </c>
      <c r="H43" s="33">
        <v>0</v>
      </c>
      <c r="I43" s="64">
        <v>0</v>
      </c>
    </row>
    <row r="44" spans="1:9" ht="16.5">
      <c r="A44" s="35" t="s">
        <v>16</v>
      </c>
      <c r="B44" s="36" t="s">
        <v>36</v>
      </c>
      <c r="C44" s="37">
        <v>0</v>
      </c>
      <c r="D44" s="38">
        <v>0</v>
      </c>
      <c r="E44" s="38">
        <v>0</v>
      </c>
      <c r="F44" s="34">
        <f t="shared" si="0"/>
        <v>0</v>
      </c>
      <c r="G44" s="34">
        <f t="shared" si="1"/>
        <v>0</v>
      </c>
      <c r="H44" s="33">
        <v>0</v>
      </c>
      <c r="I44" s="64">
        <v>0</v>
      </c>
    </row>
    <row r="45" spans="1:9" ht="16.5">
      <c r="A45" s="35" t="s">
        <v>37</v>
      </c>
      <c r="B45" s="36" t="s">
        <v>38</v>
      </c>
      <c r="C45" s="37">
        <v>0</v>
      </c>
      <c r="D45" s="38">
        <v>0</v>
      </c>
      <c r="E45" s="38">
        <v>0</v>
      </c>
      <c r="F45" s="34">
        <f t="shared" si="0"/>
        <v>0</v>
      </c>
      <c r="G45" s="34">
        <f t="shared" si="1"/>
        <v>0</v>
      </c>
      <c r="H45" s="33">
        <v>0</v>
      </c>
      <c r="I45" s="64">
        <v>0</v>
      </c>
    </row>
    <row r="46" spans="1:9" ht="33">
      <c r="A46" s="35" t="s">
        <v>39</v>
      </c>
      <c r="B46" s="36" t="s">
        <v>40</v>
      </c>
      <c r="C46" s="37">
        <v>0</v>
      </c>
      <c r="D46" s="38">
        <v>0</v>
      </c>
      <c r="E46" s="38">
        <v>0</v>
      </c>
      <c r="F46" s="34">
        <f t="shared" si="0"/>
        <v>0</v>
      </c>
      <c r="G46" s="34">
        <f t="shared" si="1"/>
        <v>0</v>
      </c>
      <c r="H46" s="33">
        <v>0</v>
      </c>
      <c r="I46" s="64">
        <v>0</v>
      </c>
    </row>
    <row r="47" spans="1:9" ht="16.5">
      <c r="A47" s="35" t="s">
        <v>41</v>
      </c>
      <c r="B47" s="36" t="s">
        <v>42</v>
      </c>
      <c r="C47" s="32">
        <v>0</v>
      </c>
      <c r="D47" s="33">
        <v>0</v>
      </c>
      <c r="E47" s="33">
        <v>0</v>
      </c>
      <c r="F47" s="34">
        <f t="shared" si="0"/>
        <v>0</v>
      </c>
      <c r="G47" s="34">
        <f t="shared" si="1"/>
        <v>0</v>
      </c>
      <c r="H47" s="33">
        <v>0</v>
      </c>
      <c r="I47" s="64">
        <v>0</v>
      </c>
    </row>
    <row r="48" spans="1:9" ht="16.5">
      <c r="A48" s="39" t="s">
        <v>43</v>
      </c>
      <c r="B48" s="40"/>
      <c r="C48" s="37"/>
      <c r="D48" s="38"/>
      <c r="E48" s="38"/>
      <c r="F48" s="34">
        <f t="shared" si="0"/>
        <v>0</v>
      </c>
      <c r="G48" s="34">
        <f t="shared" si="1"/>
        <v>0</v>
      </c>
      <c r="H48" s="33">
        <v>0</v>
      </c>
      <c r="I48" s="64">
        <v>0</v>
      </c>
    </row>
    <row r="49" spans="1:9" ht="16.5">
      <c r="A49" s="39" t="s">
        <v>44</v>
      </c>
      <c r="B49" s="40"/>
      <c r="C49" s="37"/>
      <c r="D49" s="38"/>
      <c r="E49" s="38"/>
      <c r="F49" s="34">
        <f t="shared" si="0"/>
        <v>0</v>
      </c>
      <c r="G49" s="34">
        <f t="shared" si="1"/>
        <v>0</v>
      </c>
      <c r="H49" s="33">
        <v>0</v>
      </c>
      <c r="I49" s="64">
        <v>0</v>
      </c>
    </row>
    <row r="50" spans="1:9" ht="5.25" customHeight="1">
      <c r="A50" s="174"/>
      <c r="B50" s="175"/>
      <c r="C50" s="175"/>
      <c r="D50" s="175"/>
      <c r="E50" s="175"/>
      <c r="F50" s="175"/>
      <c r="G50" s="175"/>
      <c r="H50" s="175"/>
      <c r="I50" s="176"/>
    </row>
    <row r="51" spans="1:9" ht="16.5">
      <c r="A51" s="35"/>
      <c r="B51" s="31" t="s">
        <v>45</v>
      </c>
      <c r="C51" s="41">
        <f>SUM(C40:C49)</f>
        <v>0</v>
      </c>
      <c r="D51" s="42">
        <f>SUM(D40:D49)</f>
        <v>0</v>
      </c>
      <c r="E51" s="42">
        <f>SUM(E40:E49)</f>
        <v>0</v>
      </c>
      <c r="F51" s="43">
        <f>SUM(F40:F49)</f>
        <v>0</v>
      </c>
      <c r="G51" s="43">
        <f>SUM(G40:G49)</f>
        <v>0</v>
      </c>
      <c r="H51" s="33">
        <v>0</v>
      </c>
      <c r="I51" s="61">
        <v>0</v>
      </c>
    </row>
    <row r="52" spans="1:9" ht="15" customHeight="1">
      <c r="A52" s="180"/>
      <c r="B52" s="181"/>
      <c r="C52" s="181"/>
      <c r="D52" s="181"/>
      <c r="E52" s="181"/>
      <c r="F52" s="181"/>
      <c r="G52" s="181"/>
      <c r="H52" s="181"/>
      <c r="I52" s="182"/>
    </row>
    <row r="53" spans="1:9" ht="16.5">
      <c r="A53" s="30" t="s">
        <v>46</v>
      </c>
      <c r="B53" s="31" t="s">
        <v>47</v>
      </c>
      <c r="C53" s="32"/>
      <c r="D53" s="33"/>
      <c r="E53" s="33"/>
      <c r="F53" s="34"/>
      <c r="G53" s="34"/>
      <c r="H53" s="33"/>
      <c r="I53" s="60"/>
    </row>
    <row r="54" spans="1:9" ht="16.5">
      <c r="A54" s="35" t="s">
        <v>8</v>
      </c>
      <c r="B54" s="36" t="s">
        <v>13</v>
      </c>
      <c r="C54" s="37">
        <v>53</v>
      </c>
      <c r="D54" s="38">
        <v>566100</v>
      </c>
      <c r="E54" s="38">
        <v>566100</v>
      </c>
      <c r="F54" s="34">
        <f>+D54*100/5454700</f>
        <v>10.378205950831394</v>
      </c>
      <c r="G54" s="34">
        <f>+D54*100/5454700</f>
        <v>10.378205950831394</v>
      </c>
      <c r="H54" s="33">
        <v>0</v>
      </c>
      <c r="I54" s="61">
        <v>0</v>
      </c>
    </row>
    <row r="55" spans="1:9" ht="16.5">
      <c r="A55" s="35" t="s">
        <v>10</v>
      </c>
      <c r="B55" s="36" t="s">
        <v>48</v>
      </c>
      <c r="C55" s="32"/>
      <c r="D55" s="33"/>
      <c r="E55" s="33"/>
      <c r="F55" s="34"/>
      <c r="G55" s="34"/>
      <c r="H55" s="33"/>
      <c r="I55" s="60"/>
    </row>
    <row r="56" spans="1:9" ht="49.5">
      <c r="A56" s="53" t="s">
        <v>49</v>
      </c>
      <c r="B56" s="36" t="s">
        <v>50</v>
      </c>
      <c r="C56" s="32">
        <v>2325</v>
      </c>
      <c r="D56" s="33">
        <v>1602471</v>
      </c>
      <c r="E56" s="33">
        <v>1103756</v>
      </c>
      <c r="F56" s="34">
        <f>+D56*100/5454700</f>
        <v>29.377802628925515</v>
      </c>
      <c r="G56" s="34">
        <f>+D56*100/5454700</f>
        <v>29.377802628925515</v>
      </c>
      <c r="H56" s="33">
        <v>0</v>
      </c>
      <c r="I56" s="61">
        <v>0</v>
      </c>
    </row>
    <row r="57" spans="1:9" ht="49.5">
      <c r="A57" s="35" t="s">
        <v>51</v>
      </c>
      <c r="B57" s="36" t="s">
        <v>52</v>
      </c>
      <c r="C57" s="37">
        <v>37</v>
      </c>
      <c r="D57" s="38">
        <v>900776</v>
      </c>
      <c r="E57" s="38">
        <v>822476</v>
      </c>
      <c r="F57" s="34">
        <f>+D57*100/5454700</f>
        <v>16.513758776834656</v>
      </c>
      <c r="G57" s="34">
        <f>+D57*100/5454700</f>
        <v>16.513758776834656</v>
      </c>
      <c r="H57" s="33">
        <v>0</v>
      </c>
      <c r="I57" s="61">
        <v>0</v>
      </c>
    </row>
    <row r="58" spans="1:9" ht="16.5">
      <c r="A58" s="35" t="s">
        <v>12</v>
      </c>
      <c r="B58" s="36" t="s">
        <v>42</v>
      </c>
      <c r="C58" s="32"/>
      <c r="D58" s="33"/>
      <c r="E58" s="33"/>
      <c r="F58" s="34"/>
      <c r="G58" s="34"/>
      <c r="H58" s="33">
        <v>0</v>
      </c>
      <c r="I58" s="61">
        <v>0</v>
      </c>
    </row>
    <row r="59" spans="1:9" ht="16.5">
      <c r="A59" s="39" t="s">
        <v>53</v>
      </c>
      <c r="B59" s="40" t="s">
        <v>54</v>
      </c>
      <c r="C59" s="37">
        <v>17</v>
      </c>
      <c r="D59" s="38">
        <v>96822</v>
      </c>
      <c r="E59" s="38">
        <v>96822</v>
      </c>
      <c r="F59" s="34">
        <f t="shared" ref="F59:G61" si="2">+D59*100/5454700</f>
        <v>1.7750197077749463</v>
      </c>
      <c r="G59" s="34">
        <f t="shared" si="2"/>
        <v>1.7750197077749463</v>
      </c>
      <c r="H59" s="33">
        <v>0</v>
      </c>
      <c r="I59" s="61">
        <v>0</v>
      </c>
    </row>
    <row r="60" spans="1:9" ht="16.5">
      <c r="A60" s="39" t="s">
        <v>55</v>
      </c>
      <c r="B60" s="40" t="s">
        <v>175</v>
      </c>
      <c r="C60" s="37">
        <v>5</v>
      </c>
      <c r="D60" s="38">
        <v>4044</v>
      </c>
      <c r="E60" s="38">
        <v>4044</v>
      </c>
      <c r="F60" s="34">
        <f t="shared" si="2"/>
        <v>7.4137899426182929E-2</v>
      </c>
      <c r="G60" s="34">
        <f t="shared" si="2"/>
        <v>7.4137899426182929E-2</v>
      </c>
      <c r="H60" s="33">
        <v>0</v>
      </c>
      <c r="I60" s="61">
        <v>0</v>
      </c>
    </row>
    <row r="61" spans="1:9" ht="24.75" customHeight="1">
      <c r="A61" s="39" t="s">
        <v>173</v>
      </c>
      <c r="B61" s="40" t="s">
        <v>174</v>
      </c>
      <c r="C61" s="37">
        <v>1</v>
      </c>
      <c r="D61" s="38">
        <v>300</v>
      </c>
      <c r="E61" s="38">
        <v>300</v>
      </c>
      <c r="F61" s="34">
        <f t="shared" si="2"/>
        <v>5.4998441710818191E-3</v>
      </c>
      <c r="G61" s="34">
        <f t="shared" si="2"/>
        <v>5.4998441710818191E-3</v>
      </c>
      <c r="H61" s="33"/>
      <c r="I61" s="61"/>
    </row>
    <row r="62" spans="1:9" ht="7.5" customHeight="1">
      <c r="A62" s="174"/>
      <c r="B62" s="175"/>
      <c r="C62" s="175"/>
      <c r="D62" s="175"/>
      <c r="E62" s="175"/>
      <c r="F62" s="175"/>
      <c r="G62" s="175"/>
      <c r="H62" s="175"/>
      <c r="I62" s="176"/>
    </row>
    <row r="63" spans="1:9" s="54" customFormat="1" ht="15">
      <c r="A63" s="30"/>
      <c r="B63" s="31" t="s">
        <v>56</v>
      </c>
      <c r="C63" s="41">
        <f>SUM(C54:C62)</f>
        <v>2438</v>
      </c>
      <c r="D63" s="42">
        <f>SUM(D54:D62)</f>
        <v>3170513</v>
      </c>
      <c r="E63" s="42">
        <f>SUM(E54:E62)</f>
        <v>2593498</v>
      </c>
      <c r="F63" s="43">
        <f>SUM(F54:F62)</f>
        <v>58.124424807963777</v>
      </c>
      <c r="G63" s="43">
        <f>SUM(G54:G62)</f>
        <v>58.124424807963777</v>
      </c>
      <c r="H63" s="42">
        <v>0</v>
      </c>
      <c r="I63" s="65">
        <v>0</v>
      </c>
    </row>
    <row r="64" spans="1:9" s="54" customFormat="1" ht="7.5" customHeight="1">
      <c r="A64" s="177"/>
      <c r="B64" s="178"/>
      <c r="C64" s="178"/>
      <c r="D64" s="178"/>
      <c r="E64" s="178"/>
      <c r="F64" s="178"/>
      <c r="G64" s="178"/>
      <c r="H64" s="178"/>
      <c r="I64" s="179"/>
    </row>
    <row r="65" spans="1:9" s="54" customFormat="1" ht="45">
      <c r="A65" s="30" t="s">
        <v>31</v>
      </c>
      <c r="B65" s="31" t="s">
        <v>57</v>
      </c>
      <c r="C65" s="41">
        <f>C51+C63</f>
        <v>2438</v>
      </c>
      <c r="D65" s="42">
        <f>(D51+D63)</f>
        <v>3170513</v>
      </c>
      <c r="E65" s="42">
        <f>E51+E63</f>
        <v>2593498</v>
      </c>
      <c r="F65" s="43">
        <f>F51+F63</f>
        <v>58.124424807963777</v>
      </c>
      <c r="G65" s="43">
        <f>G51+G63</f>
        <v>58.124424807963777</v>
      </c>
      <c r="H65" s="42">
        <v>0</v>
      </c>
      <c r="I65" s="65">
        <v>0</v>
      </c>
    </row>
    <row r="66" spans="1:9" s="54" customFormat="1" ht="15">
      <c r="A66" s="177"/>
      <c r="B66" s="178"/>
      <c r="C66" s="178"/>
      <c r="D66" s="178"/>
      <c r="E66" s="178"/>
      <c r="F66" s="178"/>
      <c r="G66" s="178"/>
      <c r="H66" s="178"/>
      <c r="I66" s="179"/>
    </row>
    <row r="67" spans="1:9" s="54" customFormat="1" ht="15">
      <c r="A67" s="30"/>
      <c r="B67" s="31" t="s">
        <v>58</v>
      </c>
      <c r="C67" s="41">
        <f>C35+C65</f>
        <v>2510</v>
      </c>
      <c r="D67" s="42">
        <f>(D35+D65)</f>
        <v>5454700</v>
      </c>
      <c r="E67" s="42">
        <f>E35+E65</f>
        <v>4844785</v>
      </c>
      <c r="F67" s="42">
        <f>(F35+F65)</f>
        <v>100</v>
      </c>
      <c r="G67" s="42">
        <f>(G35+G65)</f>
        <v>100</v>
      </c>
      <c r="H67" s="42">
        <v>0</v>
      </c>
      <c r="I67" s="65">
        <v>0</v>
      </c>
    </row>
    <row r="68" spans="1:9" s="54" customFormat="1" ht="6.75" customHeight="1">
      <c r="A68" s="177"/>
      <c r="B68" s="178"/>
      <c r="C68" s="178"/>
      <c r="D68" s="178"/>
      <c r="E68" s="178"/>
      <c r="F68" s="178"/>
      <c r="G68" s="178"/>
      <c r="H68" s="178"/>
      <c r="I68" s="179"/>
    </row>
    <row r="69" spans="1:9" ht="54" customHeight="1">
      <c r="A69" s="30" t="s">
        <v>59</v>
      </c>
      <c r="B69" s="36" t="s">
        <v>60</v>
      </c>
      <c r="C69" s="55"/>
      <c r="D69" s="56"/>
      <c r="E69" s="56"/>
      <c r="F69" s="43"/>
      <c r="G69" s="43"/>
      <c r="H69" s="33"/>
      <c r="I69" s="61"/>
    </row>
    <row r="70" spans="1:9" ht="10.5" customHeight="1">
      <c r="A70" s="180"/>
      <c r="B70" s="181"/>
      <c r="C70" s="181"/>
      <c r="D70" s="181"/>
      <c r="E70" s="181"/>
      <c r="F70" s="181"/>
      <c r="G70" s="181"/>
      <c r="H70" s="181"/>
      <c r="I70" s="182"/>
    </row>
    <row r="71" spans="1:9" s="21" customFormat="1" ht="17.25" thickBot="1">
      <c r="A71" s="57"/>
      <c r="B71" s="46" t="s">
        <v>61</v>
      </c>
      <c r="C71" s="46">
        <f>C67+C69</f>
        <v>2510</v>
      </c>
      <c r="D71" s="47">
        <f>(D67+D69)</f>
        <v>5454700</v>
      </c>
      <c r="E71" s="47">
        <f>E67+E69</f>
        <v>4844785</v>
      </c>
      <c r="F71" s="47">
        <v>100</v>
      </c>
      <c r="G71" s="47">
        <f>G67+G69</f>
        <v>100</v>
      </c>
      <c r="H71" s="47">
        <v>0</v>
      </c>
      <c r="I71" s="58">
        <v>0</v>
      </c>
    </row>
    <row r="72" spans="1:9" ht="16.5">
      <c r="A72" s="16"/>
      <c r="B72" s="15"/>
      <c r="C72" s="15"/>
      <c r="D72" s="16"/>
      <c r="E72" s="16"/>
      <c r="F72" s="17"/>
      <c r="G72" s="17"/>
      <c r="H72" s="16"/>
      <c r="I72" s="16"/>
    </row>
    <row r="73" spans="1:9" ht="16.5">
      <c r="A73" s="51" t="s">
        <v>168</v>
      </c>
      <c r="B73" s="51"/>
      <c r="C73" s="15"/>
      <c r="D73" s="16"/>
      <c r="E73" s="16"/>
      <c r="F73" s="17"/>
      <c r="G73" s="17"/>
      <c r="H73" s="16"/>
      <c r="I73" s="16"/>
    </row>
    <row r="74" spans="1:9" ht="16.5">
      <c r="A74" s="19"/>
      <c r="B74" s="51"/>
      <c r="C74" s="15"/>
      <c r="D74" s="16"/>
      <c r="E74" s="16"/>
      <c r="F74" s="17"/>
      <c r="G74" s="17"/>
      <c r="H74" s="16"/>
      <c r="I74" s="16"/>
    </row>
    <row r="75" spans="1:9" ht="16.5">
      <c r="A75" s="19"/>
      <c r="B75" s="51"/>
      <c r="C75" s="15"/>
      <c r="D75" s="16"/>
      <c r="E75" s="16"/>
      <c r="F75" s="17"/>
      <c r="G75" s="17"/>
      <c r="H75" s="16"/>
      <c r="I75" s="16"/>
    </row>
    <row r="76" spans="1:9" ht="16.5">
      <c r="A76" s="51" t="s">
        <v>169</v>
      </c>
      <c r="B76" s="51"/>
      <c r="C76" s="15"/>
      <c r="D76" s="16"/>
      <c r="E76" s="16"/>
      <c r="F76" s="17"/>
      <c r="G76" s="17"/>
      <c r="H76" s="16"/>
      <c r="I76" s="16"/>
    </row>
    <row r="77" spans="1:9" ht="16.5">
      <c r="A77" s="16"/>
      <c r="B77" s="15"/>
      <c r="C77" s="15"/>
      <c r="D77" s="16"/>
      <c r="E77" s="16"/>
      <c r="F77" s="17"/>
      <c r="G77" s="17"/>
    </row>
    <row r="78" spans="1:9" ht="16.5">
      <c r="A78" s="16"/>
      <c r="B78" s="15"/>
      <c r="C78" s="15"/>
      <c r="D78" s="16"/>
      <c r="E78" s="16"/>
      <c r="F78" s="17"/>
      <c r="G78" s="17"/>
    </row>
    <row r="79" spans="1:9" ht="16.5">
      <c r="A79" s="16"/>
      <c r="B79" s="15"/>
      <c r="C79" s="15"/>
      <c r="D79" s="16"/>
      <c r="E79" s="16"/>
      <c r="F79" s="17"/>
      <c r="G79" s="17"/>
    </row>
    <row r="80" spans="1:9" ht="16.5">
      <c r="A80" s="16"/>
      <c r="B80" s="15"/>
      <c r="C80" s="15"/>
      <c r="D80" s="16"/>
      <c r="E80" s="16"/>
      <c r="F80" s="17"/>
      <c r="G80" s="17"/>
    </row>
  </sheetData>
  <mergeCells count="22">
    <mergeCell ref="A64:I64"/>
    <mergeCell ref="A66:I66"/>
    <mergeCell ref="A68:I68"/>
    <mergeCell ref="A70:I70"/>
    <mergeCell ref="A34:I34"/>
    <mergeCell ref="A50:I50"/>
    <mergeCell ref="A22:I22"/>
    <mergeCell ref="A24:I24"/>
    <mergeCell ref="A32:I32"/>
    <mergeCell ref="A52:I52"/>
    <mergeCell ref="A62:I62"/>
    <mergeCell ref="A4:I4"/>
    <mergeCell ref="C8:D8"/>
    <mergeCell ref="E8:H8"/>
    <mergeCell ref="C6:H6"/>
    <mergeCell ref="E10:E11"/>
    <mergeCell ref="F10:G10"/>
    <mergeCell ref="H10:I10"/>
    <mergeCell ref="A10:A11"/>
    <mergeCell ref="B10:B11"/>
    <mergeCell ref="C10:C11"/>
    <mergeCell ref="D10:D11"/>
  </mergeCells>
  <phoneticPr fontId="3" type="noConversion"/>
  <pageMargins left="0.51" right="0.17" top="0.28000000000000003" bottom="0.34" header="0.5" footer="0.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D25"/>
  <sheetViews>
    <sheetView tabSelected="1" workbookViewId="0">
      <selection activeCell="C12" sqref="C12"/>
    </sheetView>
  </sheetViews>
  <sheetFormatPr defaultColWidth="23.28515625" defaultRowHeight="13.5"/>
  <cols>
    <col min="1" max="16384" width="23.28515625" style="137"/>
  </cols>
  <sheetData>
    <row r="2" spans="1:4" s="138" customFormat="1" ht="16.5">
      <c r="A2" s="138" t="s">
        <v>203</v>
      </c>
      <c r="B2" s="143" t="s">
        <v>204</v>
      </c>
    </row>
    <row r="4" spans="1:4" ht="14.25" thickBot="1"/>
    <row r="5" spans="1:4" s="138" customFormat="1" ht="21.75" customHeight="1" thickBot="1">
      <c r="A5" s="183" t="s">
        <v>218</v>
      </c>
      <c r="B5" s="184"/>
      <c r="C5" s="184"/>
      <c r="D5" s="185"/>
    </row>
    <row r="6" spans="1:4" s="138" customFormat="1" ht="21.75" customHeight="1" thickBot="1">
      <c r="A6" s="183" t="s">
        <v>219</v>
      </c>
      <c r="B6" s="184"/>
      <c r="C6" s="184"/>
      <c r="D6" s="185"/>
    </row>
    <row r="7" spans="1:4" s="138" customFormat="1" ht="21.75" customHeight="1" thickBot="1">
      <c r="A7" s="183" t="s">
        <v>220</v>
      </c>
      <c r="B7" s="184"/>
      <c r="C7" s="184"/>
      <c r="D7" s="185"/>
    </row>
    <row r="8" spans="1:4" ht="27.75" thickBot="1">
      <c r="A8" s="139" t="s">
        <v>185</v>
      </c>
      <c r="B8" s="140" t="s">
        <v>186</v>
      </c>
      <c r="C8" s="140" t="s">
        <v>187</v>
      </c>
      <c r="D8" s="140" t="s">
        <v>188</v>
      </c>
    </row>
    <row r="9" spans="1:4" ht="41.25" thickBot="1">
      <c r="A9" s="139" t="s">
        <v>189</v>
      </c>
      <c r="B9" s="142">
        <v>0</v>
      </c>
      <c r="C9" s="142">
        <v>0</v>
      </c>
      <c r="D9" s="142">
        <v>0</v>
      </c>
    </row>
    <row r="10" spans="1:4" ht="14.25" thickBot="1">
      <c r="A10" s="139" t="s">
        <v>190</v>
      </c>
      <c r="B10" s="142">
        <v>36100</v>
      </c>
      <c r="C10" s="142">
        <v>100</v>
      </c>
      <c r="D10" s="142">
        <f>36100*100/5454700</f>
        <v>0.66181458192017895</v>
      </c>
    </row>
    <row r="11" spans="1:4" ht="15.75" thickBot="1">
      <c r="A11" s="144" t="s">
        <v>191</v>
      </c>
      <c r="B11" s="142">
        <f>SUM(B9:B10)</f>
        <v>36100</v>
      </c>
      <c r="C11" s="142">
        <f t="shared" ref="C11:D11" si="0">SUM(C9:C10)</f>
        <v>100</v>
      </c>
      <c r="D11" s="142">
        <f t="shared" si="0"/>
        <v>0.66181458192017895</v>
      </c>
    </row>
    <row r="12" spans="1:4" ht="68.25" thickBot="1">
      <c r="A12" s="139" t="s">
        <v>192</v>
      </c>
      <c r="B12" s="140" t="s">
        <v>193</v>
      </c>
      <c r="C12" s="140" t="s">
        <v>194</v>
      </c>
      <c r="D12" s="140" t="s">
        <v>195</v>
      </c>
    </row>
    <row r="13" spans="1:4" ht="27.75" thickBot="1">
      <c r="A13" s="139" t="s">
        <v>196</v>
      </c>
      <c r="B13" s="142">
        <v>0</v>
      </c>
      <c r="C13" s="142">
        <v>0</v>
      </c>
      <c r="D13" s="142">
        <v>0</v>
      </c>
    </row>
    <row r="14" spans="1:4" ht="14.25" thickBot="1">
      <c r="A14" s="139" t="s">
        <v>190</v>
      </c>
      <c r="B14" s="142">
        <v>0</v>
      </c>
      <c r="C14" s="142">
        <v>0</v>
      </c>
      <c r="D14" s="142">
        <v>0</v>
      </c>
    </row>
    <row r="15" spans="1:4" ht="15.75" thickBot="1">
      <c r="A15" s="144" t="s">
        <v>191</v>
      </c>
      <c r="B15" s="142">
        <v>0</v>
      </c>
      <c r="C15" s="142">
        <v>0</v>
      </c>
      <c r="D15" s="142">
        <v>0</v>
      </c>
    </row>
    <row r="16" spans="1:4" ht="54.75" thickBot="1">
      <c r="A16" s="139" t="s">
        <v>197</v>
      </c>
      <c r="B16" s="140" t="s">
        <v>198</v>
      </c>
      <c r="C16" s="140" t="s">
        <v>199</v>
      </c>
      <c r="D16" s="140" t="s">
        <v>200</v>
      </c>
    </row>
    <row r="17" spans="1:4" ht="27.75" thickBot="1">
      <c r="A17" s="139" t="s">
        <v>201</v>
      </c>
      <c r="B17" s="142">
        <v>0</v>
      </c>
      <c r="C17" s="142">
        <v>0</v>
      </c>
      <c r="D17" s="142">
        <v>0</v>
      </c>
    </row>
    <row r="18" spans="1:4" ht="14.25" thickBot="1">
      <c r="A18" s="139" t="s">
        <v>190</v>
      </c>
      <c r="B18" s="142">
        <v>0</v>
      </c>
      <c r="C18" s="142">
        <v>0</v>
      </c>
      <c r="D18" s="142">
        <v>0</v>
      </c>
    </row>
    <row r="19" spans="1:4" ht="15.75" thickBot="1">
      <c r="A19" s="144" t="s">
        <v>191</v>
      </c>
      <c r="B19" s="142">
        <v>0</v>
      </c>
      <c r="C19" s="142">
        <v>0</v>
      </c>
      <c r="D19" s="142">
        <v>0</v>
      </c>
    </row>
    <row r="20" spans="1:4" ht="75.75" thickBot="1">
      <c r="A20" s="141" t="s">
        <v>202</v>
      </c>
      <c r="B20" s="186">
        <v>54422834</v>
      </c>
      <c r="C20" s="187"/>
      <c r="D20" s="188"/>
    </row>
    <row r="22" spans="1:4" s="138" customFormat="1" ht="16.5">
      <c r="A22" s="90" t="s">
        <v>168</v>
      </c>
    </row>
    <row r="23" spans="1:4" s="138" customFormat="1" ht="16.5">
      <c r="A23" s="91"/>
    </row>
    <row r="24" spans="1:4" s="138" customFormat="1" ht="16.5">
      <c r="A24" s="91"/>
    </row>
    <row r="25" spans="1:4" s="138" customFormat="1" ht="16.5">
      <c r="A25" s="90" t="s">
        <v>169</v>
      </c>
    </row>
  </sheetData>
  <mergeCells count="4">
    <mergeCell ref="A5:D5"/>
    <mergeCell ref="A6:D6"/>
    <mergeCell ref="A7:D7"/>
    <mergeCell ref="B20:D20"/>
  </mergeCells>
  <pageMargins left="0.48" right="0.22" top="0.41" bottom="0.34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Notes</vt:lpstr>
      <vt:lpstr>Pro &amp; Pro Group</vt:lpstr>
      <vt:lpstr>Public Group 1%</vt:lpstr>
      <vt:lpstr>Public 5%</vt:lpstr>
      <vt:lpstr>locked-in shares</vt:lpstr>
      <vt:lpstr>DRDetails</vt:lpstr>
      <vt:lpstr>DRHolding</vt:lpstr>
      <vt:lpstr>30-06-2012</vt:lpstr>
      <vt:lpstr>(I)(a)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babita</cp:lastModifiedBy>
  <cp:lastPrinted>2012-07-03T09:34:05Z</cp:lastPrinted>
  <dcterms:created xsi:type="dcterms:W3CDTF">1996-10-14T23:33:28Z</dcterms:created>
  <dcterms:modified xsi:type="dcterms:W3CDTF">2012-07-03T09:35:28Z</dcterms:modified>
</cp:coreProperties>
</file>